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J:\2025\Presupuesto\"/>
    </mc:Choice>
  </mc:AlternateContent>
  <xr:revisionPtr revIDLastSave="0" documentId="13_ncr:1_{6DD1F8EC-DE8C-4EEC-8F3A-A433C6C9AD40}" xr6:coauthVersionLast="47" xr6:coauthVersionMax="47" xr10:uidLastSave="{00000000-0000-0000-0000-000000000000}"/>
  <bookViews>
    <workbookView xWindow="47880" yWindow="-3465" windowWidth="38640" windowHeight="21240" xr2:uid="{C1AB30B0-D74A-44B9-8D95-F07D537B93E0}"/>
  </bookViews>
  <sheets>
    <sheet name="Suges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J5" i="1"/>
  <c r="J74" i="1" s="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 i="1"/>
  <c r="J8" i="1"/>
  <c r="J9" i="1"/>
  <c r="J10" i="1"/>
  <c r="J11" i="1"/>
  <c r="J12" i="1"/>
  <c r="J13" i="1"/>
  <c r="J14" i="1"/>
  <c r="J15" i="1"/>
  <c r="J16" i="1"/>
  <c r="J17" i="1"/>
  <c r="J18" i="1"/>
  <c r="J19" i="1"/>
  <c r="J20" i="1"/>
  <c r="J21" i="1"/>
  <c r="G72" i="1"/>
  <c r="F72" i="1"/>
  <c r="G71" i="1"/>
  <c r="F71" i="1"/>
  <c r="G70" i="1"/>
  <c r="F70" i="1"/>
  <c r="G69" i="1"/>
  <c r="F69" i="1"/>
  <c r="F68" i="1"/>
  <c r="G67" i="1"/>
  <c r="F67" i="1"/>
  <c r="G66" i="1"/>
  <c r="F66" i="1"/>
  <c r="F65" i="1"/>
  <c r="E65" i="1"/>
  <c r="D65" i="1"/>
  <c r="G65" i="1" s="1"/>
  <c r="G64" i="1"/>
  <c r="F64" i="1"/>
  <c r="G63" i="1"/>
  <c r="F63" i="1"/>
  <c r="F62" i="1"/>
  <c r="F61" i="1"/>
  <c r="E61" i="1"/>
  <c r="D61" i="1"/>
  <c r="G61" i="1" s="1"/>
  <c r="F60" i="1"/>
  <c r="F59" i="1"/>
  <c r="G58" i="1"/>
  <c r="F58" i="1"/>
  <c r="G57" i="1"/>
  <c r="F57" i="1"/>
  <c r="G56" i="1"/>
  <c r="F56" i="1"/>
  <c r="G55" i="1"/>
  <c r="F55" i="1"/>
  <c r="G54" i="1"/>
  <c r="F54" i="1"/>
  <c r="G53" i="1"/>
  <c r="F53" i="1"/>
  <c r="G52" i="1"/>
  <c r="F52" i="1"/>
  <c r="G51" i="1"/>
  <c r="F51" i="1"/>
  <c r="G50" i="1"/>
  <c r="F50" i="1"/>
  <c r="G49" i="1"/>
  <c r="F49" i="1"/>
  <c r="G48" i="1"/>
  <c r="F48" i="1"/>
  <c r="F47" i="1"/>
  <c r="E47" i="1"/>
  <c r="D47" i="1"/>
  <c r="G47" i="1" s="1"/>
  <c r="G46" i="1"/>
  <c r="F46" i="1"/>
  <c r="G45" i="1"/>
  <c r="F45" i="1"/>
  <c r="G44" i="1"/>
  <c r="F44" i="1"/>
  <c r="G43" i="1"/>
  <c r="F43" i="1"/>
  <c r="G42" i="1"/>
  <c r="F42" i="1"/>
  <c r="G41" i="1"/>
  <c r="F41" i="1"/>
  <c r="G40" i="1"/>
  <c r="F40" i="1"/>
  <c r="G39" i="1"/>
  <c r="F39" i="1"/>
  <c r="G38" i="1"/>
  <c r="F38" i="1"/>
  <c r="G37" i="1"/>
  <c r="F37" i="1"/>
  <c r="G36" i="1"/>
  <c r="F36" i="1"/>
  <c r="G35" i="1"/>
  <c r="F35" i="1"/>
  <c r="G34" i="1"/>
  <c r="F34" i="1"/>
  <c r="G33" i="1"/>
  <c r="F33" i="1"/>
  <c r="F32" i="1"/>
  <c r="G31" i="1"/>
  <c r="F31" i="1"/>
  <c r="G30" i="1"/>
  <c r="F30" i="1"/>
  <c r="G29" i="1"/>
  <c r="F29" i="1"/>
  <c r="G28" i="1"/>
  <c r="F28" i="1"/>
  <c r="G27" i="1"/>
  <c r="F27" i="1"/>
  <c r="G26" i="1"/>
  <c r="F26" i="1"/>
  <c r="G25" i="1"/>
  <c r="F25" i="1"/>
  <c r="G24" i="1"/>
  <c r="F24" i="1"/>
  <c r="F23" i="1" s="1"/>
  <c r="E23" i="1"/>
  <c r="D23" i="1"/>
  <c r="G22" i="1"/>
  <c r="F22" i="1"/>
  <c r="G21" i="1"/>
  <c r="F21" i="1"/>
  <c r="G20" i="1"/>
  <c r="F20" i="1"/>
  <c r="G19" i="1"/>
  <c r="F19" i="1"/>
  <c r="G18" i="1"/>
  <c r="F18" i="1"/>
  <c r="G17" i="1"/>
  <c r="F17" i="1"/>
  <c r="G16" i="1"/>
  <c r="F16" i="1"/>
  <c r="G15" i="1"/>
  <c r="F15" i="1"/>
  <c r="G14" i="1"/>
  <c r="F14" i="1"/>
  <c r="G13" i="1"/>
  <c r="F13" i="1"/>
  <c r="G12" i="1"/>
  <c r="F12" i="1"/>
  <c r="G11" i="1"/>
  <c r="F11" i="1"/>
  <c r="G10" i="1"/>
  <c r="F10" i="1"/>
  <c r="G9" i="1"/>
  <c r="F9" i="1"/>
  <c r="G8" i="1"/>
  <c r="F8" i="1"/>
  <c r="G7" i="1"/>
  <c r="F7" i="1"/>
  <c r="F5" i="1" s="1"/>
  <c r="G6" i="1"/>
  <c r="F6" i="1"/>
  <c r="E5" i="1"/>
  <c r="E74" i="1" s="1"/>
  <c r="D5" i="1"/>
  <c r="D74" i="1" s="1"/>
  <c r="G74" i="1" l="1"/>
  <c r="F74" i="1"/>
  <c r="G5" i="1"/>
  <c r="G23" i="1"/>
</calcChain>
</file>

<file path=xl/sharedStrings.xml><?xml version="1.0" encoding="utf-8"?>
<sst xmlns="http://schemas.openxmlformats.org/spreadsheetml/2006/main" count="211" uniqueCount="210">
  <si>
    <t>Presupuesto de la Superintendencia General de Seguros para el año 2025</t>
  </si>
  <si>
    <t>CÓDIGO</t>
  </si>
  <si>
    <t>OBJETO DEL GASTO</t>
  </si>
  <si>
    <t>DETALLE *</t>
  </si>
  <si>
    <t>PRESUPUESTO 
2025</t>
  </si>
  <si>
    <t>PRESUPUESTO 
2024</t>
  </si>
  <si>
    <t>DIFERENCIA ABSOLUTA</t>
  </si>
  <si>
    <t>VARIACIÓN 
PORCENTUAL</t>
  </si>
  <si>
    <t>0</t>
  </si>
  <si>
    <t>REMUNERACIONES</t>
  </si>
  <si>
    <t>Corresponde al salario que devengan las 60 plazas regulares de la SUGESE, dentro de la estructura salarial existe 52 plazas denominadas Escala Regular Salarios Globales, 8 plazas denominadas Escala Regular de Salarios Pluses.</t>
  </si>
  <si>
    <t>0.01.01</t>
  </si>
  <si>
    <t>Remuneraciones</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</si>
  <si>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</si>
  <si>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</si>
  <si>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</si>
  <si>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</si>
  <si>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</si>
  <si>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</si>
  <si>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</si>
  <si>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0.03.01</t>
  </si>
  <si>
    <t>Retribuciones por años de servicio</t>
  </si>
  <si>
    <t>Reconocimientos adicionales que la institución destina como remuneración a sus trabajadores por concepto de años laborados en el sector público y de acuerdo con lo que establece el ordenamiento jurídico correspondiente.</t>
  </si>
  <si>
    <t>0.03.02</t>
  </si>
  <si>
    <t>Restricciones al ejercicio liberal de la profesión</t>
  </si>
  <si>
    <t>Compensación económica al servidor al que por legislación vigente se le ha impuesto restricción al ejercicio de la profesión que ostenta en su cargo.</t>
  </si>
  <si>
    <t>0.03.03</t>
  </si>
  <si>
    <t>Decimotercer mes</t>
  </si>
  <si>
    <t>Retribución extraordinaria de un mes de salario adicional o proporcional al tiempo laboral que otorga la institución por una sola vez, cada fin de año, a todos sus trabajadores.</t>
  </si>
  <si>
    <t>0.03.04</t>
  </si>
  <si>
    <t>Salario escolar</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</si>
  <si>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</si>
  <si>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0.03.99</t>
  </si>
  <si>
    <t>Otros incentivos salariales</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</si>
  <si>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</si>
  <si>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</si>
  <si>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</si>
  <si>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</si>
  <si>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</si>
  <si>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</si>
  <si>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Aporte que las instituciones del Estado en su calidad de patronos destinan al Instituto Mixto de Ayuda Social, para asignarlos a programas sociales de ese Instituto, dirigidos a satisfacer las necesidades básicas de las familias de escasos recursos económicos.</t>
  </si>
  <si>
    <t>0.04.03</t>
  </si>
  <si>
    <t>Contribución patronal al INA</t>
  </si>
  <si>
    <t>Aporte que las instituciones del Estado en su calidad de patronos destinan al Instituto Nacional de Aprendizaje (INA), para la formación y capacitación de los trabajadores.</t>
  </si>
  <si>
    <t>0.04.04</t>
  </si>
  <si>
    <t>Contribución patronal al FODESAF</t>
  </si>
  <si>
    <t>Pagos que instituciones del Estado como patronos, destinan al Fondo de Desarrollo Social y Asignaciones Familiares (FODESAF), para brindar asistencia a personas de escasos recursos económicos.</t>
  </si>
  <si>
    <t>0.04.05</t>
  </si>
  <si>
    <t>Contribución patronal al Banco Popular</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</si>
  <si>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</si>
  <si>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0.05.01</t>
  </si>
  <si>
    <t>Contribución patronal al seguro de pensiones</t>
  </si>
  <si>
    <t>Contempla las cuotas que las instituciones del Estado como patronos destinan a la Caja Costarricense de Seguro Social, para financiar el seguro de pensiones de sus trabajadores y pensionados cubiertos por ese seguro.</t>
  </si>
  <si>
    <t>0.05.02</t>
  </si>
  <si>
    <t>Aporte patronal al ROPC</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</si>
  <si>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</si>
  <si>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0.05.03</t>
  </si>
  <si>
    <t>Aporte patronal al FCL</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</si>
  <si>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</si>
  <si>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0.05.05</t>
  </si>
  <si>
    <t>Contribución patronal a fondos administrados</t>
  </si>
  <si>
    <t>Sumas que las instituciones del Estado como patrono aportan a aquellas instituciones de carácter privado que la ley autorice para administrar fondos de asociaciones solidaristas, fondos de pensiones complementarios y otros fondos de capitalización.</t>
  </si>
  <si>
    <t>SERVICIOS</t>
  </si>
  <si>
    <t>1 01 99</t>
  </si>
  <si>
    <t>Otros alquileres</t>
  </si>
  <si>
    <t>Incluye el arrendamiento de otros bienes o derechos no contemplados en los conceptos anteriores, específicamente para el pago de derechos de participación y montaje de Stands en las expo construcción y expo móvil, para atención de consultas al público en general y brindar información de primera mano al usuario del Sistema Financiero Nacional.</t>
  </si>
  <si>
    <t>1.02.03</t>
  </si>
  <si>
    <t>Servicio de correo</t>
  </si>
  <si>
    <t>Contempla el pago de servicio de traslado nacional e internacional de toda clase de correspondencia postal, el alquiler de apartados postales, la adquisición de estampillas, y otros servicios conexos.</t>
  </si>
  <si>
    <t>1.02.04</t>
  </si>
  <si>
    <t>Servicio de Telecomunicaciones</t>
  </si>
  <si>
    <t>Comprende el pago de servicios nacionales e internacionales necesarios para el acceso a los servicios de telefonía, a redes de información como "Internet" y otros servicios similares.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</si>
  <si>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</si>
  <si>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</si>
  <si>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 Puntualmente se incluye los recursos para el desarrollode las campañas de información que se implementan relacionados con los temas de seguros y participantes del mercado de seguros.</t>
  </si>
  <si>
    <t>1.03.02</t>
  </si>
  <si>
    <t>Publicidad y propaganda</t>
  </si>
  <si>
    <t>Compra de materiales P.O.P. para uso en stands informativos en las expo construcción y expo móvil que estará participando la Superintendencia.</t>
  </si>
  <si>
    <t>1.03.03</t>
  </si>
  <si>
    <t>Impresión, encuadernación y otros</t>
  </si>
  <si>
    <t>Contempla gastos por concepto de servicios de impresión, fotocopiado, encuadernación y reproducción de revistas, libros, periódicos, comprobantes, títulos valores, especies fiscales y papelería en general utilizada en la operación propia de las instituciones.</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</si>
  <si>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</si>
  <si>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</si>
  <si>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</si>
  <si>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</si>
  <si>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Médicos</t>
  </si>
  <si>
    <t>Comprende las erogaciones por concepto de servicios profesionales y técnicos para
realizar trabajos en el campo de la salud. Incluye los servicios integrales de salud. Pruebas físicas para la brigada institucional</t>
  </si>
  <si>
    <t>1.04.02</t>
  </si>
  <si>
    <t>Servicios Jurídicos</t>
  </si>
  <si>
    <t>Incluye los pagos por servicios profesionales y técnicos para elaborar trabajos en el campo de la abogacía y el notariado.</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</si>
  <si>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</si>
  <si>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</si>
  <si>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 Contempla los recursos para contratación de consultorías en los siguientes temas; Estudios de mercado (Mistery Shopers, encuestas o estudios de opinión de partes), Certificación ISO 900, Medición Campaña publicitaria, Monitoreo de medios y Manejo de redes sociales, odificación del regimen de Solvencia, transformación digital  y elaboración de memoria institucional.</t>
  </si>
  <si>
    <t>Servicios de gestión de Apoyo (Serv. Adm BCCR)</t>
  </si>
  <si>
    <t>Corresponde a los servicios administrativos que brinda el BCCR a las ODMs</t>
  </si>
  <si>
    <t>1.04.05</t>
  </si>
  <si>
    <t>Servicio de desarrollo de sistemas informáticos</t>
  </si>
  <si>
    <t>Considera el pago de servicios profesionales o técnicos que se contratan para la elaboración de planes, diseños, diagnósticos y estudios diversos en el campo de la informática.Especifícamente el desarrollo de proyectos de TI por parte del BCCR.</t>
  </si>
  <si>
    <t>1.04.06</t>
  </si>
  <si>
    <t>Servicios Generales</t>
  </si>
  <si>
    <t>Incluye los gastos por concepto de servicios misceláneos acontratados con personas físicas o jurídicas, para que realicen trabajos de apoyo a las actividades sustantivas de la institución, tales como servicios de vigilancia, de aseo y limpieza, de confección, de lavandería y otros servicios de naturaleza manual.</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</si>
  <si>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</si>
  <si>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</si>
  <si>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 Puntualmente el servicio de traducción de documentos y traducción simultanea. Así mismo se incluye el gasto por uso del edificio y todos los servicios complementarios.</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</si>
  <si>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</si>
  <si>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</si>
  <si>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Recursos para atender el plan de visitas de supervisión y la participación en las diferentes ferias promocionales (expo casa y expo construcción)</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</si>
  <si>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</si>
  <si>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</si>
  <si>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 Atención del plan de viajes al exterior 2025.</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</si>
  <si>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</si>
  <si>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</si>
  <si>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 Atención del plan de viajes al exterior 2025.</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</si>
  <si>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</si>
  <si>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</si>
  <si>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</si>
  <si>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</si>
  <si>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</si>
  <si>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 xml:space="preserve">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Se incluyen cuotas que la institución debe cancelar a la entidad organizadora, para que funcionarios públicos o quienes la legislación autorice, participen en congresos, seminarios, talleres, simposios, cursos, charlas y similares. Atención del plan de capacitación 2025. </t>
  </si>
  <si>
    <t>1.07.02</t>
  </si>
  <si>
    <t>Actividades de protocolo</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</si>
  <si>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 Servicio BTL (Global Money Week, giras educativas y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</si>
  <si>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</si>
  <si>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</si>
  <si>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 Especifícamente Mantenimiento y reparaciones de las impresoras de la Sugese.</t>
  </si>
  <si>
    <t>1.08.08</t>
  </si>
  <si>
    <t>Mantenimiento y reparación de equipode cómputo y sistemas</t>
  </si>
  <si>
    <t>Mantenimiento página web (contribución al Conassif)</t>
  </si>
  <si>
    <t>1.09.99</t>
  </si>
  <si>
    <t>Otros Impuestos</t>
  </si>
  <si>
    <t>Incluye la compra de especies fiscales, el pago de impuestos sobre la propiedad de vehículos y cualquier otra erogación por concepto de impuestos no considerados en los renglones anteriores.</t>
  </si>
  <si>
    <t>2</t>
  </si>
  <si>
    <t>MATERIALES Y SUMINISTROS</t>
  </si>
  <si>
    <t>2.01.02</t>
  </si>
  <si>
    <t>Productos farmacéuticos y medicinales</t>
  </si>
  <si>
    <t>Contempla cualquier tipo de sustancia o producto natural, sintético o semisintético y toda mezcla de esas sustancias o productos que se utilicen en personas, para el diagnóstico, prevención y curación. Uso de la brigada institucional</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</si>
  <si>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</si>
  <si>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</si>
  <si>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 Insumos para los equipos de impresión de la Sugese.</t>
  </si>
  <si>
    <t>2.02.03</t>
  </si>
  <si>
    <t>Alimentos y bebidas</t>
  </si>
  <si>
    <t>Corresponde a la compra de alimentos y bebidas naturales, semimanufacturados o industrializados para el consumo humano. Incluye los gastos de comida y otros servicios. Recursos para atender exporaicamente las actividades de su giro normal de la Superintendencia en la atención de situaciones muy puntuales en las que la Superintendencia deberá brindar información a los participantes del mercado de seguros en activades oficiales.</t>
  </si>
  <si>
    <t>2.03.04</t>
  </si>
  <si>
    <t>Materiales y productos eléctricos, telefónicos y de cómputo</t>
  </si>
  <si>
    <t>Adquisición de materiales y productos que se requieren en la construcción, 
mantenimiento y reparación de los sistemas eléctricos, telefónicos y de cómputo. Puntualmente la compra de 4 grabadoras de voz tipo periodista para uso de los equipos de supervisión en la realización de las visitas.</t>
  </si>
  <si>
    <t>2.04.02</t>
  </si>
  <si>
    <t>Repuestos y accesorios</t>
  </si>
  <si>
    <t>Considera los gastos por concepto de compra de repuestos que se usan para el mantenimiento y reparación de maquinaria y equipo así como accesorios, que no incrementen la vida útil del bien y no son capitalizables. Se requiere para adquirir un juego de parches para el DEA con que cuenta la institución.</t>
  </si>
  <si>
    <t>2.99.01</t>
  </si>
  <si>
    <t>Útiles y materiales de oficina y cómputo</t>
  </si>
  <si>
    <t>Comprende la adquisición de artículos que se requieren para realizar labores de oficina, de cómputo</t>
  </si>
  <si>
    <t>2.99.02</t>
  </si>
  <si>
    <t>Útiles y materiales médico hospitalario</t>
  </si>
  <si>
    <t>Comprende la adquisición de útiles y materiales no capitalizables que se utilizan en las actividades médico-quirúrgicas, de enfermería, farmacia, laboratorio e investigación en general. Para uso de la brigada institucional.</t>
  </si>
  <si>
    <t>2.99.03</t>
  </si>
  <si>
    <t xml:space="preserve">Productos de papel, cartón e impresos </t>
  </si>
  <si>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 Recursos para adquisición de las suscripciones a los periodicos nacionales.</t>
  </si>
  <si>
    <t>2.99.04</t>
  </si>
  <si>
    <t>Textiles y vestuario</t>
  </si>
  <si>
    <t>Contempla las compras de todo tipo de hilados, tejidos de fibras artificiales y naturales y prendas de vestir, incluye tanto la adquisición de los bienes terminados como los materiales para elaborarlos. Adquisición de camisas que brinden una identificación a los funcionarios que participan en las ferias promocionales.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</si>
  <si>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</si>
  <si>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</si>
  <si>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  Insumos necesarios para brindar las condiciones minímas a los funcionarios y visitantes de la Sugese.</t>
  </si>
  <si>
    <t>2.99.06</t>
  </si>
  <si>
    <t>Útiles y materiales de resguardo y seguridad</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</si>
  <si>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 Insumos para la brigada institucional.</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</si>
  <si>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</si>
  <si>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</si>
  <si>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 No se presupuestaron recursos para esta indole.</t>
  </si>
  <si>
    <t>2.99.99</t>
  </si>
  <si>
    <t>Otros útiles, materiales y suministros</t>
  </si>
  <si>
    <t>Incorpora la compra de útiles, materiales y suministros no incluidos en las subpartidas anteriores. Adquisición de baterías AA y AAA para equipos de uso diario.</t>
  </si>
  <si>
    <t>5</t>
  </si>
  <si>
    <t>BIENES DURADEROS</t>
  </si>
  <si>
    <t>5.01.06</t>
  </si>
  <si>
    <t>Equipo sanitario, de laboratorio e investigaciòn</t>
  </si>
  <si>
    <t xml:space="preserve">Comtempla la adquisición de un Desfibrilador Externo Automatico (DEA). </t>
  </si>
  <si>
    <t>5.01.99</t>
  </si>
  <si>
    <t>Maquinaria y Equipo Diverso</t>
  </si>
  <si>
    <t xml:space="preserve">Se refiere a la adquisición de maquinaria, equipo y mobiliario. Se incluyo la adquisición de dos chalecos de práctica para la maniobra Heimlich para uso de la brigada institucional. </t>
  </si>
  <si>
    <t>5.99.03</t>
  </si>
  <si>
    <t>Bienes Intangibles</t>
  </si>
  <si>
    <t>incluye la adquisición y el desarrollo de sistemas informáticos, así como de software especializado. Se contemplan en esta subpartida, las erogaciones por concepto de adiciones y mejoras a sistemas que se encuentran en operación. Especifícamente renovación de las licencias Team Mate y Acrobat Pro DC. Capitalización del proyecto Consultas Quejas y Denuncias.</t>
  </si>
  <si>
    <t>TRANSFERENCIAS CORRIENTES</t>
  </si>
  <si>
    <t>6.02.01</t>
  </si>
  <si>
    <t>Becas a funcionarios</t>
  </si>
  <si>
    <t>Monto que se destina en forma temporal a funcionarios para que inicien, continúen o completen sus estudios, en el país o en el exterior. Dicha suma puede cubrir parcial o totalmente el costo del estudio. Además, puede incluir los gastos graduación. Se incluye el financiamiento de 7 personas con programas de inglés, 5 diplomados y 3 maestrías en Derecho público y compras públicas.</t>
  </si>
  <si>
    <t>6.02.02</t>
  </si>
  <si>
    <t>Becas a terceras personas</t>
  </si>
  <si>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 Recursos para el pago de practicantes.</t>
  </si>
  <si>
    <t>6.02.03</t>
  </si>
  <si>
    <t>Ayudas a funcionarios</t>
  </si>
  <si>
    <t xml:space="preserve"> Corresponde a la prevista de recursos para el pago del consumo de electricidad a los funcionarios producto del tele trabajo, según la propuesta de cálculo del BCCR.</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</si>
  <si>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</si>
  <si>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</si>
  <si>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 Provisión en caso de requerirse.</t>
  </si>
  <si>
    <t>6.03.99</t>
  </si>
  <si>
    <t>Subsidio por incapacidades</t>
  </si>
  <si>
    <t>Incluye el pago de subsidio por incapacidad y maternidad que se debe reconocer según la normativa de la Caja Costarricense del Seguro Social.Provisión en caso de requerirse.</t>
  </si>
  <si>
    <t>6.06.01</t>
  </si>
  <si>
    <t>Indemnizaciones</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</si>
  <si>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 Provisión en caso de requerirse.</t>
  </si>
  <si>
    <t>6.7.01</t>
  </si>
  <si>
    <t>Cuotas a Organismos Internacionales</t>
  </si>
  <si>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 Corresponde el pago de afiliación a los organos internacionales (Asociación de Supervisores de Seguros de América Latina, ASSAL, Asociación Internacional de Supervisores de Seguros (IAIS) y de la  Red Internacional de Educación Financiera (INFE)</t>
  </si>
  <si>
    <t>TOTAL</t>
  </si>
  <si>
    <t>Observaciónes de supervisados</t>
  </si>
  <si>
    <t>Análisis de las observaciones</t>
  </si>
  <si>
    <t>No se recibieron observaciones a la propuesta del presupuesto.</t>
  </si>
  <si>
    <t>Presupuesto para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</si>
</sst>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_);[Red]\(&quot;¢&quot;#,##0.00\)"/>
    <numFmt numFmtId="165" formatCode="&quot;₡&quot;#,##0.00"/>
  </numFmts>
  <fonts count="9" x14ac:knownFonts="1">
    <font>
      <sz val="11"/>
      <color theme="1"/>
      <name val="Aptos Narrow"/>
      <family val="2"/>
      <scheme val="minor"/>
    </font>
    <font>
      <sz val="11"/>
      <color theme="1"/>
      <name val="Aptos Narrow"/>
      <family val="2"/>
      <scheme val="minor"/>
    </font>
    <font>
      <b/>
      <sz val="11"/>
      <color theme="0"/>
      <name val="Aptos Narrow"/>
      <family val="2"/>
      <scheme val="minor"/>
    </font>
    <font>
      <b/>
      <sz val="14"/>
      <name val="Aptos Narrow"/>
      <family val="2"/>
      <scheme val="minor"/>
    </font>
    <font>
      <sz val="10"/>
      <name val="Aptos Narrow"/>
      <family val="2"/>
      <scheme val="minor"/>
    </font>
    <font>
      <b/>
      <sz val="12"/>
      <color theme="0"/>
      <name val="Aptos Narrow"/>
      <family val="2"/>
      <scheme val="minor"/>
    </font>
    <font>
      <b/>
      <sz val="8"/>
      <name val="Aptos Narrow"/>
      <family val="2"/>
      <scheme val="minor"/>
    </font>
    <font>
      <sz val="8"/>
      <name val="Aptos Narrow"/>
      <family val="2"/>
      <scheme val="minor"/>
    </font>
    <font>
      <sz val="9"/>
      <name val="Aptos Narrow"/>
      <family val="2"/>
      <scheme val="minor"/>
    </font>
  </fonts>
  <fills count="4">
    <fill>
      <patternFill patternType="none"/>
    </fill>
    <fill>
      <patternFill patternType="gray125"/>
    </fill>
    <fill>
      <patternFill patternType="solid">
        <fgColor rgb="FF0D559A"/>
        <bgColor indexed="64"/>
      </patternFill>
    </fill>
    <fill>
      <patternFill patternType="solid">
        <fgColor rgb="FF009585"/>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Continuous" vertical="center" wrapText="1"/>
    </xf>
    <xf numFmtId="164" fontId="3" fillId="0" borderId="0" xfId="0" applyNumberFormat="1" applyFont="1" applyAlignment="1">
      <alignment horizontal="centerContinuous" vertical="center" wrapText="1"/>
    </xf>
    <xf numFmtId="0" fontId="4" fillId="0" borderId="0" xfId="0" applyFo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right" vertical="center" wrapText="1"/>
    </xf>
    <xf numFmtId="165" fontId="2" fillId="3" borderId="2" xfId="0" applyNumberFormat="1" applyFont="1" applyFill="1" applyBorder="1" applyAlignment="1">
      <alignment horizontal="right" vertical="center" wrapText="1"/>
    </xf>
    <xf numFmtId="10" fontId="2" fillId="3" borderId="1" xfId="1" applyNumberFormat="1" applyFont="1" applyFill="1" applyBorder="1" applyAlignment="1">
      <alignment horizontal="center" vertical="center" wrapText="1"/>
    </xf>
    <xf numFmtId="0" fontId="6" fillId="0" borderId="1" xfId="0" applyFont="1" applyBorder="1" applyAlignment="1">
      <alignment vertical="center" wrapText="1"/>
    </xf>
    <xf numFmtId="0" fontId="6" fillId="0" borderId="4" xfId="0" applyFont="1" applyBorder="1" applyAlignment="1">
      <alignment vertical="center" wrapText="1"/>
    </xf>
    <xf numFmtId="0" fontId="7" fillId="0" borderId="5" xfId="0" applyFont="1" applyBorder="1" applyAlignment="1">
      <alignment vertical="center" wrapText="1"/>
    </xf>
    <xf numFmtId="165" fontId="8" fillId="0" borderId="5" xfId="0" applyNumberFormat="1" applyFont="1" applyBorder="1" applyAlignment="1">
      <alignment vertical="center" wrapText="1"/>
    </xf>
    <xf numFmtId="165" fontId="8" fillId="0" borderId="4" xfId="0" applyNumberFormat="1" applyFont="1" applyBorder="1" applyAlignment="1">
      <alignment vertical="center" wrapText="1"/>
    </xf>
    <xf numFmtId="10" fontId="8" fillId="0" borderId="5" xfId="1" applyNumberFormat="1" applyFont="1" applyBorder="1" applyAlignment="1">
      <alignment horizontal="center" vertical="center" wrapText="1"/>
    </xf>
    <xf numFmtId="10" fontId="8" fillId="0" borderId="1" xfId="1" applyNumberFormat="1" applyFont="1" applyBorder="1" applyAlignment="1" applyProtection="1">
      <alignment horizontal="center" vertical="center" wrapText="1"/>
      <protection locked="0"/>
    </xf>
    <xf numFmtId="10" fontId="2" fillId="3" borderId="1" xfId="1" applyNumberFormat="1" applyFont="1" applyFill="1" applyBorder="1" applyAlignment="1" applyProtection="1">
      <alignment horizontal="center" vertical="center" wrapText="1"/>
      <protection locked="0"/>
    </xf>
    <xf numFmtId="165" fontId="2" fillId="3" borderId="1" xfId="0" applyNumberFormat="1" applyFont="1" applyFill="1" applyBorder="1" applyAlignment="1">
      <alignment horizontal="right" vertical="center" wrapText="1"/>
    </xf>
    <xf numFmtId="165" fontId="0" fillId="0" borderId="0" xfId="0" applyNumberFormat="1"/>
    <xf numFmtId="10" fontId="2" fillId="3" borderId="1" xfId="1" applyNumberFormat="1" applyFont="1" applyFill="1" applyBorder="1" applyAlignment="1" applyProtection="1">
      <alignment horizontal="left" vertical="center" wrapText="1"/>
      <protection locked="0"/>
    </xf>
    <xf numFmtId="44" fontId="2" fillId="3" borderId="1" xfId="1" applyNumberFormat="1" applyFont="1" applyFill="1" applyBorder="1" applyAlignment="1" applyProtection="1">
      <alignment horizontal="right" vertical="center" wrapText="1"/>
    </xf>
    <xf numFmtId="44" fontId="2" fillId="3" borderId="1" xfId="0" applyNumberFormat="1" applyFont="1" applyFill="1" applyBorder="1" applyAlignment="1" applyProtection="1">
      <alignment horizontal="right" vertical="center" wrapText="1"/>
    </xf>
    <xf numFmtId="165" fontId="8" fillId="0" borderId="1" xfId="1" applyNumberFormat="1" applyFont="1" applyBorder="1" applyAlignment="1" applyProtection="1">
      <alignment horizontal="right" vertical="center" wrapText="1"/>
    </xf>
    <xf numFmtId="10" fontId="8" fillId="0" borderId="1" xfId="1" applyNumberFormat="1" applyFont="1" applyBorder="1" applyAlignment="1" applyProtection="1">
      <alignment horizontal="righ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1145693</xdr:colOff>
      <xdr:row>0</xdr:row>
      <xdr:rowOff>74613</xdr:rowOff>
    </xdr:from>
    <xdr:to>
      <xdr:col>6</xdr:col>
      <xdr:colOff>1104901</xdr:colOff>
      <xdr:row>1</xdr:row>
      <xdr:rowOff>215900</xdr:rowOff>
    </xdr:to>
    <xdr:pic>
      <xdr:nvPicPr>
        <xdr:cNvPr id="2" name="Imagen 1">
          <a:extLst>
            <a:ext uri="{FF2B5EF4-FFF2-40B4-BE49-F238E27FC236}">
              <a16:creationId xmlns:a16="http://schemas.microsoft.com/office/drawing/2014/main" id="{F05F47D0-F472-42C0-BEFD-85272F1D7C4D}"/>
            </a:ext>
          </a:extLst>
        </xdr:cNvPr>
        <xdr:cNvPicPr>
          <a:picLocks noChangeAspect="1"/>
        </xdr:cNvPicPr>
      </xdr:nvPicPr>
      <xdr:blipFill>
        <a:blip xmlns:r="http://schemas.openxmlformats.org/officeDocument/2006/relationships" r:embed="rId1"/>
        <a:stretch>
          <a:fillRect/>
        </a:stretch>
      </xdr:blipFill>
      <xdr:spPr>
        <a:xfrm>
          <a:off x="10794518" y="74613"/>
          <a:ext cx="2607158" cy="5826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5D2-1FA5-4255-8D98-6E7DA845C4DA}">
  <dimension ref="A1:J76"/>
  <sheetViews>
    <sheetView showGridLines="0" tabSelected="1" workbookViewId="0">
      <selection activeCell="I5" sqref="I5"/>
    </sheetView>
  </sheetViews>
  <sheetFormatPr baseColWidth="10" defaultRowHeight="14.5" x14ac:dyDescent="0.35"/>
  <cols>
    <col min="1" max="1" width="8.81640625" customWidth="1"/>
    <col min="2" max="2" width="37.54296875" customWidth="1"/>
    <col min="3" max="3" width="72.54296875" customWidth="1"/>
    <col min="4" max="5" width="19.1796875" customWidth="1"/>
    <col min="6" max="6" width="18.7265625" bestFit="1" customWidth="1"/>
    <col min="7" max="7" width="16.1796875" customWidth="1"/>
    <col min="8" max="8" width="26.26953125" customWidth="1"/>
    <col min="9" max="9" width="27.7265625" customWidth="1"/>
    <col min="10" max="10" width="20.54296875" customWidth="1"/>
  </cols>
  <sheetData>
    <row r="1" spans="1:10" ht="34.5" customHeight="1" x14ac:dyDescent="0.35"/>
    <row r="2" spans="1:10" ht="18.5" x14ac:dyDescent="0.35">
      <c r="A2" s="1" t="s">
        <v>0</v>
      </c>
      <c r="B2" s="1"/>
      <c r="C2" s="1"/>
      <c r="D2" s="1"/>
      <c r="E2" s="1"/>
      <c r="F2" s="1"/>
      <c r="G2" s="1"/>
      <c r="H2" s="1"/>
    </row>
    <row r="3" spans="1:10" ht="19" thickBot="1" x14ac:dyDescent="0.4">
      <c r="A3" s="2"/>
      <c r="B3" s="3"/>
      <c r="C3" s="3"/>
      <c r="D3" s="4"/>
      <c r="E3" s="4"/>
      <c r="F3" s="4"/>
      <c r="G3" s="5"/>
      <c r="H3" s="5"/>
      <c r="I3" s="5"/>
      <c r="J3" s="5"/>
    </row>
    <row r="4" spans="1:10" ht="32.5" thickBot="1" x14ac:dyDescent="0.4">
      <c r="A4" s="6" t="s">
        <v>1</v>
      </c>
      <c r="B4" s="7" t="s">
        <v>2</v>
      </c>
      <c r="C4" s="8" t="s">
        <v>3</v>
      </c>
      <c r="D4" s="8" t="s">
        <v>4</v>
      </c>
      <c r="E4" s="8" t="s">
        <v>5</v>
      </c>
      <c r="F4" s="7" t="s">
        <v>6</v>
      </c>
      <c r="G4" s="8" t="s">
        <v>7</v>
      </c>
      <c r="H4" s="7" t="s">
        <v>206</v>
      </c>
      <c r="I4" s="7" t="s">
        <v>207</v>
      </c>
      <c r="J4" s="7" t="s">
        <v>209</v>
      </c>
    </row>
    <row r="5" spans="1:10" ht="44" thickBot="1" x14ac:dyDescent="0.4">
      <c r="A5" s="9" t="s">
        <v>8</v>
      </c>
      <c r="B5" s="10" t="s">
        <v>9</v>
      </c>
      <c r="C5" s="11" t="s">
        <v>10</v>
      </c>
      <c r="D5" s="12">
        <f>SUM(D6:D22)</f>
        <v>2380426267.1199994</v>
      </c>
      <c r="E5" s="12">
        <f>SUM(E6:E22)</f>
        <v>2381416832.8800001</v>
      </c>
      <c r="F5" s="13">
        <f>SUM(F6:F22)</f>
        <v>-990565.76000023633</v>
      </c>
      <c r="G5" s="14">
        <f>+D5/E5-1</f>
        <v>-4.1595647864922647E-4</v>
      </c>
      <c r="H5" s="14"/>
      <c r="I5" s="25" t="s">
        <v>208</v>
      </c>
      <c r="J5" s="26">
        <f>+D5</f>
        <v>2380426267.1199994</v>
      </c>
    </row>
    <row r="6" spans="1:10" ht="32" thickBot="1" x14ac:dyDescent="0.4">
      <c r="A6" s="15" t="s">
        <v>11</v>
      </c>
      <c r="B6" s="16" t="s">
        <v>12</v>
      </c>
      <c r="C6" s="17" t="s">
        <v>13</v>
      </c>
      <c r="D6" s="18">
        <v>1401434780.0799999</v>
      </c>
      <c r="E6" s="18">
        <v>1396166365.8000002</v>
      </c>
      <c r="F6" s="19">
        <f>+D6-E6</f>
        <v>5268414.279999733</v>
      </c>
      <c r="G6" s="20">
        <f>+D6/E6-1</f>
        <v>3.7734860322187203E-3</v>
      </c>
      <c r="H6" s="21"/>
      <c r="I6" s="21"/>
      <c r="J6" s="28">
        <f>+D6</f>
        <v>1401434780.0799999</v>
      </c>
    </row>
    <row r="7" spans="1:10" ht="32" thickBot="1" x14ac:dyDescent="0.4">
      <c r="A7" s="15" t="s">
        <v>14</v>
      </c>
      <c r="B7" s="16" t="s">
        <v>15</v>
      </c>
      <c r="C7" s="17" t="s">
        <v>16</v>
      </c>
      <c r="D7" s="18">
        <v>4545000</v>
      </c>
      <c r="E7" s="18">
        <v>4545000</v>
      </c>
      <c r="F7" s="19">
        <f t="shared" ref="F7:F72" si="0">+D7-E7</f>
        <v>0</v>
      </c>
      <c r="G7" s="20">
        <f t="shared" ref="G7:G70" si="1">+D7/E7-1</f>
        <v>0</v>
      </c>
      <c r="H7" s="21"/>
      <c r="I7" s="21"/>
      <c r="J7" s="28">
        <f t="shared" ref="J7:J70" si="2">+D7</f>
        <v>4545000</v>
      </c>
    </row>
    <row r="8" spans="1:10" ht="32" thickBot="1" x14ac:dyDescent="0.4">
      <c r="A8" s="15" t="s">
        <v>17</v>
      </c>
      <c r="B8" s="16" t="s">
        <v>18</v>
      </c>
      <c r="C8" s="17" t="s">
        <v>19</v>
      </c>
      <c r="D8" s="18">
        <v>15000000</v>
      </c>
      <c r="E8" s="18">
        <v>18000000</v>
      </c>
      <c r="F8" s="19">
        <f t="shared" si="0"/>
        <v>-3000000</v>
      </c>
      <c r="G8" s="20">
        <f t="shared" si="1"/>
        <v>-0.16666666666666663</v>
      </c>
      <c r="H8" s="21"/>
      <c r="I8" s="21"/>
      <c r="J8" s="28">
        <f t="shared" si="2"/>
        <v>15000000</v>
      </c>
    </row>
    <row r="9" spans="1:10" ht="21.5" thickBot="1" x14ac:dyDescent="0.4">
      <c r="A9" s="15" t="s">
        <v>20</v>
      </c>
      <c r="B9" s="16" t="s">
        <v>21</v>
      </c>
      <c r="C9" s="17" t="s">
        <v>22</v>
      </c>
      <c r="D9" s="18">
        <v>159447258.83999997</v>
      </c>
      <c r="E9" s="18">
        <v>158232848.03999999</v>
      </c>
      <c r="F9" s="19">
        <f t="shared" si="0"/>
        <v>1214410.7999999821</v>
      </c>
      <c r="G9" s="20">
        <f t="shared" si="1"/>
        <v>7.6748337342256168E-3</v>
      </c>
      <c r="H9" s="21"/>
      <c r="I9" s="21"/>
      <c r="J9" s="28">
        <f t="shared" si="2"/>
        <v>159447258.83999997</v>
      </c>
    </row>
    <row r="10" spans="1:10" ht="21.5" thickBot="1" x14ac:dyDescent="0.4">
      <c r="A10" s="15" t="s">
        <v>23</v>
      </c>
      <c r="B10" s="16" t="s">
        <v>24</v>
      </c>
      <c r="C10" s="17" t="s">
        <v>25</v>
      </c>
      <c r="D10" s="18">
        <v>35320868</v>
      </c>
      <c r="E10" s="18">
        <v>45475026</v>
      </c>
      <c r="F10" s="19">
        <f t="shared" si="0"/>
        <v>-10154158</v>
      </c>
      <c r="G10" s="20">
        <f t="shared" si="1"/>
        <v>-0.22329086738729953</v>
      </c>
      <c r="H10" s="21"/>
      <c r="I10" s="21"/>
      <c r="J10" s="28">
        <f t="shared" si="2"/>
        <v>35320868</v>
      </c>
    </row>
    <row r="11" spans="1:10" ht="21.5" thickBot="1" x14ac:dyDescent="0.4">
      <c r="A11" s="15" t="s">
        <v>26</v>
      </c>
      <c r="B11" s="16" t="s">
        <v>27</v>
      </c>
      <c r="C11" s="17" t="s">
        <v>28</v>
      </c>
      <c r="D11" s="18">
        <v>141355480</v>
      </c>
      <c r="E11" s="18">
        <v>141414302.03999999</v>
      </c>
      <c r="F11" s="19">
        <f t="shared" si="0"/>
        <v>-58822.039999991655</v>
      </c>
      <c r="G11" s="20">
        <f t="shared" si="1"/>
        <v>-4.1595538182093161E-4</v>
      </c>
      <c r="H11" s="21"/>
      <c r="I11" s="21"/>
      <c r="J11" s="28">
        <f t="shared" si="2"/>
        <v>141355480</v>
      </c>
    </row>
    <row r="12" spans="1:10" ht="32" thickBot="1" x14ac:dyDescent="0.4">
      <c r="A12" s="15" t="s">
        <v>29</v>
      </c>
      <c r="B12" s="16" t="s">
        <v>30</v>
      </c>
      <c r="C12" s="17" t="s">
        <v>31</v>
      </c>
      <c r="D12" s="18">
        <v>37399569.079999998</v>
      </c>
      <c r="E12" s="18">
        <v>30311774.159999996</v>
      </c>
      <c r="F12" s="19">
        <f t="shared" si="0"/>
        <v>7087794.9200000018</v>
      </c>
      <c r="G12" s="20">
        <f t="shared" si="1"/>
        <v>0.23382976141835976</v>
      </c>
      <c r="H12" s="21"/>
      <c r="I12" s="21"/>
      <c r="J12" s="28">
        <f t="shared" si="2"/>
        <v>37399569.079999998</v>
      </c>
    </row>
    <row r="13" spans="1:10" ht="32" thickBot="1" x14ac:dyDescent="0.4">
      <c r="A13" s="15" t="s">
        <v>32</v>
      </c>
      <c r="B13" s="16" t="s">
        <v>33</v>
      </c>
      <c r="C13" s="17" t="s">
        <v>34</v>
      </c>
      <c r="D13" s="18">
        <v>44118258</v>
      </c>
      <c r="E13" s="18">
        <v>44240586</v>
      </c>
      <c r="F13" s="19">
        <f t="shared" si="0"/>
        <v>-122328</v>
      </c>
      <c r="G13" s="20">
        <f t="shared" si="1"/>
        <v>-2.7650628316722159E-3</v>
      </c>
      <c r="H13" s="21"/>
      <c r="I13" s="21"/>
      <c r="J13" s="28">
        <f t="shared" si="2"/>
        <v>44118258</v>
      </c>
    </row>
    <row r="14" spans="1:10" ht="53" thickBot="1" x14ac:dyDescent="0.4">
      <c r="A14" s="15" t="s">
        <v>35</v>
      </c>
      <c r="B14" s="16" t="s">
        <v>36</v>
      </c>
      <c r="C14" s="17" t="s">
        <v>37</v>
      </c>
      <c r="D14" s="18">
        <v>156904583.04000002</v>
      </c>
      <c r="E14" s="18">
        <v>156969876</v>
      </c>
      <c r="F14" s="19">
        <f t="shared" si="0"/>
        <v>-65292.959999978542</v>
      </c>
      <c r="G14" s="20">
        <f t="shared" si="1"/>
        <v>-4.1595853716525077E-4</v>
      </c>
      <c r="H14" s="21"/>
      <c r="I14" s="21"/>
      <c r="J14" s="28">
        <f t="shared" si="2"/>
        <v>156904583.04000002</v>
      </c>
    </row>
    <row r="15" spans="1:10" ht="32" thickBot="1" x14ac:dyDescent="0.4">
      <c r="A15" s="15" t="s">
        <v>38</v>
      </c>
      <c r="B15" s="16" t="s">
        <v>39</v>
      </c>
      <c r="C15" s="17" t="s">
        <v>40</v>
      </c>
      <c r="D15" s="18">
        <v>8481330</v>
      </c>
      <c r="E15" s="18">
        <v>8484860.0399999991</v>
      </c>
      <c r="F15" s="19">
        <f t="shared" si="0"/>
        <v>-3530.0399999991059</v>
      </c>
      <c r="G15" s="20">
        <f t="shared" si="1"/>
        <v>-4.1603986198446297E-4</v>
      </c>
      <c r="H15" s="21"/>
      <c r="I15" s="21"/>
      <c r="J15" s="28">
        <f t="shared" si="2"/>
        <v>8481330</v>
      </c>
    </row>
    <row r="16" spans="1:10" ht="21.5" thickBot="1" x14ac:dyDescent="0.4">
      <c r="A16" s="15" t="s">
        <v>41</v>
      </c>
      <c r="B16" s="16" t="s">
        <v>42</v>
      </c>
      <c r="C16" s="17" t="s">
        <v>43</v>
      </c>
      <c r="D16" s="18">
        <v>25443988.079999998</v>
      </c>
      <c r="E16" s="18">
        <v>25454575.920000002</v>
      </c>
      <c r="F16" s="19">
        <f t="shared" si="0"/>
        <v>-10587.840000003576</v>
      </c>
      <c r="G16" s="20">
        <f t="shared" si="1"/>
        <v>-4.1595035930985791E-4</v>
      </c>
      <c r="H16" s="21"/>
      <c r="I16" s="21"/>
      <c r="J16" s="28">
        <f t="shared" si="2"/>
        <v>25443988.079999998</v>
      </c>
    </row>
    <row r="17" spans="1:10" ht="21.5" thickBot="1" x14ac:dyDescent="0.4">
      <c r="A17" s="15" t="s">
        <v>44</v>
      </c>
      <c r="B17" s="16" t="s">
        <v>45</v>
      </c>
      <c r="C17" s="17" t="s">
        <v>46</v>
      </c>
      <c r="D17" s="18">
        <v>83813288</v>
      </c>
      <c r="E17" s="18">
        <v>84848581.079999998</v>
      </c>
      <c r="F17" s="19">
        <f t="shared" si="0"/>
        <v>-1035293.0799999982</v>
      </c>
      <c r="G17" s="20">
        <f t="shared" si="1"/>
        <v>-1.2201654604263368E-2</v>
      </c>
      <c r="H17" s="21"/>
      <c r="I17" s="21"/>
      <c r="J17" s="28">
        <f t="shared" si="2"/>
        <v>83813288</v>
      </c>
    </row>
    <row r="18" spans="1:10" ht="32" thickBot="1" x14ac:dyDescent="0.4">
      <c r="A18" s="15" t="s">
        <v>47</v>
      </c>
      <c r="B18" s="16" t="s">
        <v>48</v>
      </c>
      <c r="C18" s="17" t="s">
        <v>49</v>
      </c>
      <c r="D18" s="18">
        <v>8481330</v>
      </c>
      <c r="E18" s="18">
        <v>8484860.0399999991</v>
      </c>
      <c r="F18" s="19">
        <f t="shared" si="0"/>
        <v>-3530.0399999991059</v>
      </c>
      <c r="G18" s="20">
        <f t="shared" si="1"/>
        <v>-4.1603986198446297E-4</v>
      </c>
      <c r="H18" s="21"/>
      <c r="I18" s="21"/>
      <c r="J18" s="28">
        <f t="shared" si="2"/>
        <v>8481330</v>
      </c>
    </row>
    <row r="19" spans="1:10" ht="21.5" thickBot="1" x14ac:dyDescent="0.4">
      <c r="A19" s="15" t="s">
        <v>50</v>
      </c>
      <c r="B19" s="16" t="s">
        <v>51</v>
      </c>
      <c r="C19" s="17" t="s">
        <v>52</v>
      </c>
      <c r="D19" s="18">
        <v>91937604.960000008</v>
      </c>
      <c r="E19" s="18">
        <v>91975863</v>
      </c>
      <c r="F19" s="19">
        <f t="shared" si="0"/>
        <v>-38258.039999991655</v>
      </c>
      <c r="G19" s="20">
        <f t="shared" si="1"/>
        <v>-4.1595739090805051E-4</v>
      </c>
      <c r="H19" s="21"/>
      <c r="I19" s="21"/>
      <c r="J19" s="28">
        <f t="shared" si="2"/>
        <v>91937604.960000008</v>
      </c>
    </row>
    <row r="20" spans="1:10" ht="42.5" thickBot="1" x14ac:dyDescent="0.4">
      <c r="A20" s="15" t="s">
        <v>53</v>
      </c>
      <c r="B20" s="16" t="s">
        <v>54</v>
      </c>
      <c r="C20" s="17" t="s">
        <v>55</v>
      </c>
      <c r="D20" s="18">
        <v>50887974.960000001</v>
      </c>
      <c r="E20" s="18">
        <v>50909149.920000002</v>
      </c>
      <c r="F20" s="19">
        <f t="shared" si="0"/>
        <v>-21174.960000000894</v>
      </c>
      <c r="G20" s="20">
        <f t="shared" si="1"/>
        <v>-4.159362321561888E-4</v>
      </c>
      <c r="H20" s="21"/>
      <c r="I20" s="21"/>
      <c r="J20" s="28">
        <f t="shared" si="2"/>
        <v>50887974.960000001</v>
      </c>
    </row>
    <row r="21" spans="1:10" ht="42.5" thickBot="1" x14ac:dyDescent="0.4">
      <c r="A21" s="15" t="s">
        <v>56</v>
      </c>
      <c r="B21" s="16" t="s">
        <v>57</v>
      </c>
      <c r="C21" s="17" t="s">
        <v>58</v>
      </c>
      <c r="D21" s="18">
        <v>25443988.079999998</v>
      </c>
      <c r="E21" s="18">
        <v>25454575.920000002</v>
      </c>
      <c r="F21" s="19">
        <f t="shared" si="0"/>
        <v>-10587.840000003576</v>
      </c>
      <c r="G21" s="20">
        <f t="shared" si="1"/>
        <v>-4.1595035930985791E-4</v>
      </c>
      <c r="H21" s="21"/>
      <c r="I21" s="21"/>
      <c r="J21" s="28">
        <f t="shared" si="2"/>
        <v>25443988.079999998</v>
      </c>
    </row>
    <row r="22" spans="1:10" ht="32" thickBot="1" x14ac:dyDescent="0.4">
      <c r="A22" s="15" t="s">
        <v>59</v>
      </c>
      <c r="B22" s="16" t="s">
        <v>60</v>
      </c>
      <c r="C22" s="17" t="s">
        <v>61</v>
      </c>
      <c r="D22" s="18">
        <v>90410966</v>
      </c>
      <c r="E22" s="18">
        <v>90448588.919999987</v>
      </c>
      <c r="F22" s="19">
        <f t="shared" si="0"/>
        <v>-37622.919999986887</v>
      </c>
      <c r="G22" s="20">
        <f t="shared" si="1"/>
        <v>-4.159591702780352E-4</v>
      </c>
      <c r="H22" s="21"/>
      <c r="I22" s="21"/>
      <c r="J22" s="28">
        <f t="shared" si="2"/>
        <v>90410966</v>
      </c>
    </row>
    <row r="23" spans="1:10" ht="15" thickBot="1" x14ac:dyDescent="0.4">
      <c r="A23" s="9">
        <v>1</v>
      </c>
      <c r="B23" s="10" t="s">
        <v>62</v>
      </c>
      <c r="C23" s="11"/>
      <c r="D23" s="12">
        <f>SUM(D24:D46)</f>
        <v>1968936095.4000001</v>
      </c>
      <c r="E23" s="12">
        <f>SUM(E24:E46)</f>
        <v>1835022278.4099998</v>
      </c>
      <c r="F23" s="13">
        <f>SUM(F24:F45)</f>
        <v>133913816.99000001</v>
      </c>
      <c r="G23" s="14">
        <f t="shared" si="1"/>
        <v>7.2976670945942512E-2</v>
      </c>
      <c r="H23" s="22"/>
      <c r="I23" s="22"/>
      <c r="J23" s="27">
        <f t="shared" si="2"/>
        <v>1968936095.4000001</v>
      </c>
    </row>
    <row r="24" spans="1:10" ht="32" thickBot="1" x14ac:dyDescent="0.4">
      <c r="A24" s="15" t="s">
        <v>63</v>
      </c>
      <c r="B24" s="16" t="s">
        <v>64</v>
      </c>
      <c r="C24" s="17" t="s">
        <v>65</v>
      </c>
      <c r="D24" s="18">
        <v>4480000</v>
      </c>
      <c r="E24" s="18">
        <v>4000000</v>
      </c>
      <c r="F24" s="19">
        <f t="shared" si="0"/>
        <v>480000</v>
      </c>
      <c r="G24" s="20">
        <f t="shared" si="1"/>
        <v>0.12000000000000011</v>
      </c>
      <c r="H24" s="21"/>
      <c r="I24" s="21"/>
      <c r="J24" s="28">
        <f t="shared" si="2"/>
        <v>4480000</v>
      </c>
    </row>
    <row r="25" spans="1:10" ht="21.5" thickBot="1" x14ac:dyDescent="0.4">
      <c r="A25" s="15" t="s">
        <v>66</v>
      </c>
      <c r="B25" s="16" t="s">
        <v>67</v>
      </c>
      <c r="C25" s="17" t="s">
        <v>68</v>
      </c>
      <c r="D25" s="18">
        <v>72000</v>
      </c>
      <c r="E25" s="18">
        <v>72000</v>
      </c>
      <c r="F25" s="19">
        <f t="shared" si="0"/>
        <v>0</v>
      </c>
      <c r="G25" s="20">
        <f t="shared" si="1"/>
        <v>0</v>
      </c>
      <c r="H25" s="21"/>
      <c r="I25" s="21"/>
      <c r="J25" s="28">
        <f t="shared" si="2"/>
        <v>72000</v>
      </c>
    </row>
    <row r="26" spans="1:10" ht="21.5" thickBot="1" x14ac:dyDescent="0.4">
      <c r="A26" s="15" t="s">
        <v>69</v>
      </c>
      <c r="B26" s="16" t="s">
        <v>70</v>
      </c>
      <c r="C26" s="17" t="s">
        <v>71</v>
      </c>
      <c r="D26" s="18">
        <v>660000</v>
      </c>
      <c r="E26" s="18">
        <v>660000</v>
      </c>
      <c r="F26" s="19">
        <f t="shared" si="0"/>
        <v>0</v>
      </c>
      <c r="G26" s="20">
        <f t="shared" si="1"/>
        <v>0</v>
      </c>
      <c r="H26" s="21"/>
      <c r="I26" s="21"/>
      <c r="J26" s="28">
        <f t="shared" si="2"/>
        <v>660000</v>
      </c>
    </row>
    <row r="27" spans="1:10" ht="63.5" thickBot="1" x14ac:dyDescent="0.4">
      <c r="A27" s="15" t="s">
        <v>72</v>
      </c>
      <c r="B27" s="16" t="s">
        <v>73</v>
      </c>
      <c r="C27" s="17" t="s">
        <v>74</v>
      </c>
      <c r="D27" s="18">
        <v>132500000</v>
      </c>
      <c r="E27" s="18">
        <v>127500000</v>
      </c>
      <c r="F27" s="19">
        <f t="shared" si="0"/>
        <v>5000000</v>
      </c>
      <c r="G27" s="20">
        <f t="shared" si="1"/>
        <v>3.9215686274509887E-2</v>
      </c>
      <c r="H27" s="21"/>
      <c r="I27" s="21"/>
      <c r="J27" s="28">
        <f t="shared" si="2"/>
        <v>132500000</v>
      </c>
    </row>
    <row r="28" spans="1:10" ht="21.5" thickBot="1" x14ac:dyDescent="0.4">
      <c r="A28" s="15" t="s">
        <v>75</v>
      </c>
      <c r="B28" s="16" t="s">
        <v>76</v>
      </c>
      <c r="C28" s="17" t="s">
        <v>77</v>
      </c>
      <c r="D28" s="18">
        <v>2500000</v>
      </c>
      <c r="E28" s="18">
        <v>2500000</v>
      </c>
      <c r="F28" s="19">
        <f t="shared" si="0"/>
        <v>0</v>
      </c>
      <c r="G28" s="20">
        <f t="shared" si="1"/>
        <v>0</v>
      </c>
      <c r="H28" s="21"/>
      <c r="I28" s="21"/>
      <c r="J28" s="28">
        <f t="shared" si="2"/>
        <v>2500000</v>
      </c>
    </row>
    <row r="29" spans="1:10" ht="32" thickBot="1" x14ac:dyDescent="0.4">
      <c r="A29" s="15" t="s">
        <v>78</v>
      </c>
      <c r="B29" s="16" t="s">
        <v>79</v>
      </c>
      <c r="C29" s="17" t="s">
        <v>80</v>
      </c>
      <c r="D29" s="18">
        <v>1500000</v>
      </c>
      <c r="E29" s="18">
        <v>1500000</v>
      </c>
      <c r="F29" s="19">
        <f t="shared" si="0"/>
        <v>0</v>
      </c>
      <c r="G29" s="20">
        <f t="shared" si="1"/>
        <v>0</v>
      </c>
      <c r="H29" s="21"/>
      <c r="I29" s="21"/>
      <c r="J29" s="28">
        <f t="shared" si="2"/>
        <v>1500000</v>
      </c>
    </row>
    <row r="30" spans="1:10" ht="21.5" thickBot="1" x14ac:dyDescent="0.4">
      <c r="A30" s="15" t="s">
        <v>81</v>
      </c>
      <c r="B30" s="16" t="s">
        <v>82</v>
      </c>
      <c r="C30" s="17" t="s">
        <v>83</v>
      </c>
      <c r="D30" s="18">
        <v>7018160</v>
      </c>
      <c r="E30" s="18">
        <v>7140910</v>
      </c>
      <c r="F30" s="19">
        <f t="shared" si="0"/>
        <v>-122750</v>
      </c>
      <c r="G30" s="20">
        <f t="shared" si="1"/>
        <v>-1.718968590837866E-2</v>
      </c>
      <c r="H30" s="21"/>
      <c r="I30" s="21"/>
      <c r="J30" s="28">
        <f t="shared" si="2"/>
        <v>7018160</v>
      </c>
    </row>
    <row r="31" spans="1:10" ht="32" thickBot="1" x14ac:dyDescent="0.4">
      <c r="A31" s="15" t="s">
        <v>84</v>
      </c>
      <c r="B31" s="16" t="s">
        <v>85</v>
      </c>
      <c r="C31" s="17" t="s">
        <v>86</v>
      </c>
      <c r="D31" s="18">
        <v>660000</v>
      </c>
      <c r="E31" s="18">
        <v>500000</v>
      </c>
      <c r="F31" s="19">
        <f t="shared" si="0"/>
        <v>160000</v>
      </c>
      <c r="G31" s="20">
        <f t="shared" si="1"/>
        <v>0.32000000000000006</v>
      </c>
      <c r="H31" s="21"/>
      <c r="I31" s="21"/>
      <c r="J31" s="28">
        <f t="shared" si="2"/>
        <v>660000</v>
      </c>
    </row>
    <row r="32" spans="1:10" ht="15" thickBot="1" x14ac:dyDescent="0.4">
      <c r="A32" s="15" t="s">
        <v>87</v>
      </c>
      <c r="B32" s="16" t="s">
        <v>88</v>
      </c>
      <c r="C32" s="17" t="s">
        <v>89</v>
      </c>
      <c r="D32" s="18">
        <v>2648000</v>
      </c>
      <c r="E32" s="18">
        <v>0</v>
      </c>
      <c r="F32" s="19">
        <f t="shared" si="0"/>
        <v>2648000</v>
      </c>
      <c r="G32" s="20">
        <v>1</v>
      </c>
      <c r="H32" s="21"/>
      <c r="I32" s="21"/>
      <c r="J32" s="28">
        <f t="shared" si="2"/>
        <v>2648000</v>
      </c>
    </row>
    <row r="33" spans="1:10" ht="63.5" thickBot="1" x14ac:dyDescent="0.4">
      <c r="A33" s="15" t="s">
        <v>90</v>
      </c>
      <c r="B33" s="16" t="s">
        <v>91</v>
      </c>
      <c r="C33" s="17" t="s">
        <v>92</v>
      </c>
      <c r="D33" s="18">
        <v>177470000</v>
      </c>
      <c r="E33" s="18">
        <v>56230000</v>
      </c>
      <c r="F33" s="19">
        <f t="shared" si="0"/>
        <v>121240000</v>
      </c>
      <c r="G33" s="20">
        <f t="shared" si="1"/>
        <v>2.1561444069002311</v>
      </c>
      <c r="H33" s="21"/>
      <c r="I33" s="21"/>
      <c r="J33" s="28">
        <f t="shared" si="2"/>
        <v>177470000</v>
      </c>
    </row>
    <row r="34" spans="1:10" ht="15" thickBot="1" x14ac:dyDescent="0.4">
      <c r="A34" s="15" t="s">
        <v>90</v>
      </c>
      <c r="B34" s="16" t="s">
        <v>93</v>
      </c>
      <c r="C34" s="17" t="s">
        <v>94</v>
      </c>
      <c r="D34" s="18">
        <v>344418412.88</v>
      </c>
      <c r="E34" s="18">
        <v>392931355</v>
      </c>
      <c r="F34" s="19">
        <f t="shared" si="0"/>
        <v>-48512942.120000005</v>
      </c>
      <c r="G34" s="20">
        <f t="shared" si="1"/>
        <v>-0.12346416620277101</v>
      </c>
      <c r="H34" s="21"/>
      <c r="I34" s="21"/>
      <c r="J34" s="28">
        <f t="shared" si="2"/>
        <v>344418412.88</v>
      </c>
    </row>
    <row r="35" spans="1:10" ht="32" thickBot="1" x14ac:dyDescent="0.4">
      <c r="A35" s="15" t="s">
        <v>95</v>
      </c>
      <c r="B35" s="16" t="s">
        <v>96</v>
      </c>
      <c r="C35" s="17" t="s">
        <v>97</v>
      </c>
      <c r="D35" s="18">
        <v>759733860.82999992</v>
      </c>
      <c r="E35" s="18">
        <v>741176641.05999994</v>
      </c>
      <c r="F35" s="19">
        <f t="shared" si="0"/>
        <v>18557219.769999981</v>
      </c>
      <c r="G35" s="20">
        <f t="shared" si="1"/>
        <v>2.5037512978633769E-2</v>
      </c>
      <c r="H35" s="21"/>
      <c r="I35" s="21"/>
      <c r="J35" s="28">
        <f t="shared" si="2"/>
        <v>759733860.82999992</v>
      </c>
    </row>
    <row r="36" spans="1:10" ht="32" thickBot="1" x14ac:dyDescent="0.4">
      <c r="A36" s="15" t="s">
        <v>98</v>
      </c>
      <c r="B36" s="16" t="s">
        <v>99</v>
      </c>
      <c r="C36" s="17" t="s">
        <v>100</v>
      </c>
      <c r="D36" s="18">
        <v>300000</v>
      </c>
      <c r="E36" s="18">
        <v>300000</v>
      </c>
      <c r="F36" s="19">
        <f t="shared" si="0"/>
        <v>0</v>
      </c>
      <c r="G36" s="20">
        <f t="shared" si="1"/>
        <v>0</v>
      </c>
      <c r="H36" s="21"/>
      <c r="I36" s="21"/>
      <c r="J36" s="28">
        <f t="shared" si="2"/>
        <v>300000</v>
      </c>
    </row>
    <row r="37" spans="1:10" ht="42.5" thickBot="1" x14ac:dyDescent="0.4">
      <c r="A37" s="15" t="s">
        <v>101</v>
      </c>
      <c r="B37" s="16" t="s">
        <v>102</v>
      </c>
      <c r="C37" s="17" t="s">
        <v>103</v>
      </c>
      <c r="D37" s="18">
        <v>404604331.69</v>
      </c>
      <c r="E37" s="18">
        <v>396742019.84999996</v>
      </c>
      <c r="F37" s="19">
        <f t="shared" si="0"/>
        <v>7862311.8400000334</v>
      </c>
      <c r="G37" s="20">
        <f t="shared" si="1"/>
        <v>1.981718962607637E-2</v>
      </c>
      <c r="H37" s="21"/>
      <c r="I37" s="21"/>
      <c r="J37" s="28">
        <f t="shared" si="2"/>
        <v>404604331.69</v>
      </c>
    </row>
    <row r="38" spans="1:10" ht="63.5" thickBot="1" x14ac:dyDescent="0.4">
      <c r="A38" s="15" t="s">
        <v>104</v>
      </c>
      <c r="B38" s="16" t="s">
        <v>105</v>
      </c>
      <c r="C38" s="17" t="s">
        <v>106</v>
      </c>
      <c r="D38" s="18">
        <v>2640600</v>
      </c>
      <c r="E38" s="18">
        <v>2450600</v>
      </c>
      <c r="F38" s="19">
        <f t="shared" si="0"/>
        <v>190000</v>
      </c>
      <c r="G38" s="20">
        <f t="shared" si="1"/>
        <v>7.7532032971517229E-2</v>
      </c>
      <c r="H38" s="21"/>
      <c r="I38" s="21"/>
      <c r="J38" s="28">
        <f t="shared" si="2"/>
        <v>2640600</v>
      </c>
    </row>
    <row r="39" spans="1:10" ht="42.5" thickBot="1" x14ac:dyDescent="0.4">
      <c r="A39" s="15" t="s">
        <v>107</v>
      </c>
      <c r="B39" s="16" t="s">
        <v>108</v>
      </c>
      <c r="C39" s="17" t="s">
        <v>109</v>
      </c>
      <c r="D39" s="18">
        <v>11280000</v>
      </c>
      <c r="E39" s="18">
        <v>9750000</v>
      </c>
      <c r="F39" s="19">
        <f t="shared" si="0"/>
        <v>1530000</v>
      </c>
      <c r="G39" s="20">
        <f t="shared" si="1"/>
        <v>0.15692307692307694</v>
      </c>
      <c r="H39" s="21"/>
      <c r="I39" s="21"/>
      <c r="J39" s="28">
        <f t="shared" si="2"/>
        <v>11280000</v>
      </c>
    </row>
    <row r="40" spans="1:10" ht="63.5" thickBot="1" x14ac:dyDescent="0.4">
      <c r="A40" s="15" t="s">
        <v>110</v>
      </c>
      <c r="B40" s="16" t="s">
        <v>111</v>
      </c>
      <c r="C40" s="17" t="s">
        <v>112</v>
      </c>
      <c r="D40" s="18">
        <v>10228680.000000002</v>
      </c>
      <c r="E40" s="18">
        <v>8640450</v>
      </c>
      <c r="F40" s="19">
        <f t="shared" si="0"/>
        <v>1588230.0000000019</v>
      </c>
      <c r="G40" s="20">
        <f t="shared" si="1"/>
        <v>0.18381334305504948</v>
      </c>
      <c r="H40" s="21"/>
      <c r="I40" s="21"/>
      <c r="J40" s="28">
        <f t="shared" si="2"/>
        <v>10228680.000000002</v>
      </c>
    </row>
    <row r="41" spans="1:10" ht="32" thickBot="1" x14ac:dyDescent="0.4">
      <c r="A41" s="15" t="s">
        <v>113</v>
      </c>
      <c r="B41" s="16" t="s">
        <v>114</v>
      </c>
      <c r="C41" s="17" t="s">
        <v>115</v>
      </c>
      <c r="D41" s="18">
        <v>800000</v>
      </c>
      <c r="E41" s="18">
        <v>600000</v>
      </c>
      <c r="F41" s="19">
        <f t="shared" si="0"/>
        <v>200000</v>
      </c>
      <c r="G41" s="20">
        <f t="shared" si="1"/>
        <v>0.33333333333333326</v>
      </c>
      <c r="H41" s="21"/>
      <c r="I41" s="21"/>
      <c r="J41" s="28">
        <f t="shared" si="2"/>
        <v>800000</v>
      </c>
    </row>
    <row r="42" spans="1:10" ht="116" thickBot="1" x14ac:dyDescent="0.4">
      <c r="A42" s="15" t="s">
        <v>116</v>
      </c>
      <c r="B42" s="16" t="s">
        <v>117</v>
      </c>
      <c r="C42" s="17" t="s">
        <v>118</v>
      </c>
      <c r="D42" s="18">
        <v>102922050</v>
      </c>
      <c r="E42" s="18">
        <v>74403302.5</v>
      </c>
      <c r="F42" s="19">
        <f t="shared" si="0"/>
        <v>28518747.5</v>
      </c>
      <c r="G42" s="20">
        <f t="shared" si="1"/>
        <v>0.38329948458941043</v>
      </c>
      <c r="H42" s="21"/>
      <c r="I42" s="21"/>
      <c r="J42" s="28">
        <f t="shared" si="2"/>
        <v>102922050</v>
      </c>
    </row>
    <row r="43" spans="1:10" ht="42.5" thickBot="1" x14ac:dyDescent="0.4">
      <c r="A43" s="15" t="s">
        <v>119</v>
      </c>
      <c r="B43" s="16" t="s">
        <v>120</v>
      </c>
      <c r="C43" s="17" t="s">
        <v>121</v>
      </c>
      <c r="D43" s="18">
        <v>2000000</v>
      </c>
      <c r="E43" s="18">
        <v>5625000</v>
      </c>
      <c r="F43" s="19">
        <f t="shared" si="0"/>
        <v>-3625000</v>
      </c>
      <c r="G43" s="20">
        <f t="shared" si="1"/>
        <v>-0.64444444444444438</v>
      </c>
      <c r="H43" s="21"/>
      <c r="I43" s="21"/>
      <c r="J43" s="28">
        <f t="shared" si="2"/>
        <v>2000000</v>
      </c>
    </row>
    <row r="44" spans="1:10" ht="32" thickBot="1" x14ac:dyDescent="0.4">
      <c r="A44" s="15" t="s">
        <v>122</v>
      </c>
      <c r="B44" s="16" t="s">
        <v>123</v>
      </c>
      <c r="C44" s="17" t="s">
        <v>124</v>
      </c>
      <c r="D44" s="18">
        <v>200000</v>
      </c>
      <c r="E44" s="18">
        <v>200000</v>
      </c>
      <c r="F44" s="19">
        <f t="shared" si="0"/>
        <v>0</v>
      </c>
      <c r="G44" s="20">
        <f t="shared" si="1"/>
        <v>0</v>
      </c>
      <c r="H44" s="21"/>
      <c r="I44" s="21"/>
      <c r="J44" s="28">
        <f t="shared" si="2"/>
        <v>200000</v>
      </c>
    </row>
    <row r="45" spans="1:10" ht="15" thickBot="1" x14ac:dyDescent="0.4">
      <c r="A45" s="15" t="s">
        <v>125</v>
      </c>
      <c r="B45" s="16" t="s">
        <v>126</v>
      </c>
      <c r="C45" s="17" t="s">
        <v>127</v>
      </c>
      <c r="D45" s="18">
        <v>0</v>
      </c>
      <c r="E45" s="18">
        <v>1800000</v>
      </c>
      <c r="F45" s="19">
        <f t="shared" si="0"/>
        <v>-1800000</v>
      </c>
      <c r="G45" s="20">
        <f t="shared" si="1"/>
        <v>-1</v>
      </c>
      <c r="H45" s="21"/>
      <c r="I45" s="21"/>
      <c r="J45" s="28">
        <f t="shared" si="2"/>
        <v>0</v>
      </c>
    </row>
    <row r="46" spans="1:10" ht="21.5" thickBot="1" x14ac:dyDescent="0.4">
      <c r="A46" s="15" t="s">
        <v>128</v>
      </c>
      <c r="B46" s="16" t="s">
        <v>129</v>
      </c>
      <c r="C46" s="17" t="s">
        <v>130</v>
      </c>
      <c r="D46" s="18">
        <v>300000</v>
      </c>
      <c r="E46" s="18">
        <v>300000</v>
      </c>
      <c r="F46" s="19">
        <f t="shared" si="0"/>
        <v>0</v>
      </c>
      <c r="G46" s="20">
        <f t="shared" si="1"/>
        <v>0</v>
      </c>
      <c r="H46" s="21"/>
      <c r="I46" s="21"/>
      <c r="J46" s="28">
        <f t="shared" si="2"/>
        <v>300000</v>
      </c>
    </row>
    <row r="47" spans="1:10" ht="15" thickBot="1" x14ac:dyDescent="0.4">
      <c r="A47" s="9" t="s">
        <v>131</v>
      </c>
      <c r="B47" s="10" t="s">
        <v>132</v>
      </c>
      <c r="C47" s="11"/>
      <c r="D47" s="12">
        <f>SUM(D48:D60)</f>
        <v>6043570</v>
      </c>
      <c r="E47" s="12">
        <f>SUM(E48:E60)</f>
        <v>6574570</v>
      </c>
      <c r="F47" s="13">
        <f>SUM(F48:F60)</f>
        <v>-531000</v>
      </c>
      <c r="G47" s="14">
        <f t="shared" si="1"/>
        <v>-8.0765738291629696E-2</v>
      </c>
      <c r="H47" s="22"/>
      <c r="I47" s="22"/>
      <c r="J47" s="27">
        <f t="shared" si="2"/>
        <v>6043570</v>
      </c>
    </row>
    <row r="48" spans="1:10" ht="21.5" thickBot="1" x14ac:dyDescent="0.4">
      <c r="A48" s="15" t="s">
        <v>133</v>
      </c>
      <c r="B48" s="16" t="s">
        <v>134</v>
      </c>
      <c r="C48" s="17" t="s">
        <v>135</v>
      </c>
      <c r="D48" s="18">
        <v>150000</v>
      </c>
      <c r="E48" s="18">
        <v>150000</v>
      </c>
      <c r="F48" s="19">
        <f t="shared" si="0"/>
        <v>0</v>
      </c>
      <c r="G48" s="20">
        <f t="shared" si="1"/>
        <v>0</v>
      </c>
      <c r="H48" s="21"/>
      <c r="I48" s="21"/>
      <c r="J48" s="28">
        <f t="shared" si="2"/>
        <v>150000</v>
      </c>
    </row>
    <row r="49" spans="1:10" ht="32" thickBot="1" x14ac:dyDescent="0.4">
      <c r="A49" s="15" t="s">
        <v>136</v>
      </c>
      <c r="B49" s="16" t="s">
        <v>137</v>
      </c>
      <c r="C49" s="17" t="s">
        <v>138</v>
      </c>
      <c r="D49" s="18">
        <v>300000</v>
      </c>
      <c r="E49" s="18">
        <v>200000</v>
      </c>
      <c r="F49" s="19">
        <f t="shared" si="0"/>
        <v>100000</v>
      </c>
      <c r="G49" s="20">
        <f t="shared" si="1"/>
        <v>0.5</v>
      </c>
      <c r="H49" s="21"/>
      <c r="I49" s="21"/>
      <c r="J49" s="28">
        <f t="shared" si="2"/>
        <v>300000</v>
      </c>
    </row>
    <row r="50" spans="1:10" ht="42.5" thickBot="1" x14ac:dyDescent="0.4">
      <c r="A50" s="15" t="s">
        <v>139</v>
      </c>
      <c r="B50" s="16" t="s">
        <v>140</v>
      </c>
      <c r="C50" s="17" t="s">
        <v>141</v>
      </c>
      <c r="D50" s="18">
        <v>500000</v>
      </c>
      <c r="E50" s="18">
        <v>500000</v>
      </c>
      <c r="F50" s="19">
        <f t="shared" si="0"/>
        <v>0</v>
      </c>
      <c r="G50" s="20">
        <f t="shared" si="1"/>
        <v>0</v>
      </c>
      <c r="H50" s="21"/>
      <c r="I50" s="21"/>
      <c r="J50" s="28">
        <f t="shared" si="2"/>
        <v>500000</v>
      </c>
    </row>
    <row r="51" spans="1:10" ht="32" thickBot="1" x14ac:dyDescent="0.4">
      <c r="A51" s="15" t="s">
        <v>142</v>
      </c>
      <c r="B51" s="16" t="s">
        <v>143</v>
      </c>
      <c r="C51" s="17" t="s">
        <v>144</v>
      </c>
      <c r="D51" s="18">
        <v>137000</v>
      </c>
      <c r="E51" s="18">
        <v>140000</v>
      </c>
      <c r="F51" s="19">
        <f t="shared" si="0"/>
        <v>-3000</v>
      </c>
      <c r="G51" s="20">
        <f t="shared" si="1"/>
        <v>-2.1428571428571463E-2</v>
      </c>
      <c r="H51" s="21"/>
      <c r="I51" s="21"/>
      <c r="J51" s="28">
        <f t="shared" si="2"/>
        <v>137000</v>
      </c>
    </row>
    <row r="52" spans="1:10" ht="32" thickBot="1" x14ac:dyDescent="0.4">
      <c r="A52" s="15" t="s">
        <v>145</v>
      </c>
      <c r="B52" s="16" t="s">
        <v>146</v>
      </c>
      <c r="C52" s="17" t="s">
        <v>147</v>
      </c>
      <c r="D52" s="18">
        <v>160000</v>
      </c>
      <c r="E52" s="18">
        <v>650000</v>
      </c>
      <c r="F52" s="19">
        <f t="shared" si="0"/>
        <v>-490000</v>
      </c>
      <c r="G52" s="20">
        <f t="shared" si="1"/>
        <v>-0.75384615384615383</v>
      </c>
      <c r="H52" s="21"/>
      <c r="I52" s="21"/>
      <c r="J52" s="28">
        <f t="shared" si="2"/>
        <v>160000</v>
      </c>
    </row>
    <row r="53" spans="1:10" ht="15" thickBot="1" x14ac:dyDescent="0.4">
      <c r="A53" s="15" t="s">
        <v>148</v>
      </c>
      <c r="B53" s="16" t="s">
        <v>149</v>
      </c>
      <c r="C53" s="17" t="s">
        <v>150</v>
      </c>
      <c r="D53" s="18">
        <v>100000</v>
      </c>
      <c r="E53" s="18">
        <v>100000</v>
      </c>
      <c r="F53" s="19">
        <f t="shared" si="0"/>
        <v>0</v>
      </c>
      <c r="G53" s="20">
        <f t="shared" si="1"/>
        <v>0</v>
      </c>
      <c r="H53" s="21"/>
      <c r="I53" s="21"/>
      <c r="J53" s="28">
        <f t="shared" si="2"/>
        <v>100000</v>
      </c>
    </row>
    <row r="54" spans="1:10" ht="21.5" thickBot="1" x14ac:dyDescent="0.4">
      <c r="A54" s="15" t="s">
        <v>151</v>
      </c>
      <c r="B54" s="16" t="s">
        <v>152</v>
      </c>
      <c r="C54" s="17" t="s">
        <v>153</v>
      </c>
      <c r="D54" s="18">
        <v>150000</v>
      </c>
      <c r="E54" s="18">
        <v>150000</v>
      </c>
      <c r="F54" s="19">
        <f t="shared" si="0"/>
        <v>0</v>
      </c>
      <c r="G54" s="20">
        <f t="shared" si="1"/>
        <v>0</v>
      </c>
      <c r="H54" s="21"/>
      <c r="I54" s="21"/>
      <c r="J54" s="28">
        <f t="shared" si="2"/>
        <v>150000</v>
      </c>
    </row>
    <row r="55" spans="1:10" ht="42.5" thickBot="1" x14ac:dyDescent="0.4">
      <c r="A55" s="15" t="s">
        <v>154</v>
      </c>
      <c r="B55" s="16" t="s">
        <v>155</v>
      </c>
      <c r="C55" s="17" t="s">
        <v>156</v>
      </c>
      <c r="D55" s="18">
        <v>827570</v>
      </c>
      <c r="E55" s="18">
        <v>875570</v>
      </c>
      <c r="F55" s="19">
        <f t="shared" si="0"/>
        <v>-48000</v>
      </c>
      <c r="G55" s="20">
        <f t="shared" si="1"/>
        <v>-5.4821430610916266E-2</v>
      </c>
      <c r="H55" s="21"/>
      <c r="I55" s="21"/>
      <c r="J55" s="28">
        <f t="shared" si="2"/>
        <v>827570</v>
      </c>
    </row>
    <row r="56" spans="1:10" ht="32" thickBot="1" x14ac:dyDescent="0.4">
      <c r="A56" s="15" t="s">
        <v>157</v>
      </c>
      <c r="B56" s="16" t="s">
        <v>158</v>
      </c>
      <c r="C56" s="17" t="s">
        <v>159</v>
      </c>
      <c r="D56" s="18">
        <v>500000</v>
      </c>
      <c r="E56" s="18">
        <v>590000</v>
      </c>
      <c r="F56" s="19">
        <f t="shared" si="0"/>
        <v>-90000</v>
      </c>
      <c r="G56" s="20">
        <f t="shared" si="1"/>
        <v>-0.15254237288135597</v>
      </c>
      <c r="H56" s="21"/>
      <c r="I56" s="21"/>
      <c r="J56" s="28">
        <f t="shared" si="2"/>
        <v>500000</v>
      </c>
    </row>
    <row r="57" spans="1:10" ht="42.5" thickBot="1" x14ac:dyDescent="0.4">
      <c r="A57" s="15" t="s">
        <v>160</v>
      </c>
      <c r="B57" s="16" t="s">
        <v>161</v>
      </c>
      <c r="C57" s="17" t="s">
        <v>162</v>
      </c>
      <c r="D57" s="18">
        <v>2966500</v>
      </c>
      <c r="E57" s="18">
        <v>2966500</v>
      </c>
      <c r="F57" s="19">
        <f t="shared" si="0"/>
        <v>0</v>
      </c>
      <c r="G57" s="20">
        <f t="shared" si="1"/>
        <v>0</v>
      </c>
      <c r="H57" s="21"/>
      <c r="I57" s="21"/>
      <c r="J57" s="28">
        <f t="shared" si="2"/>
        <v>2966500</v>
      </c>
    </row>
    <row r="58" spans="1:10" ht="42.5" thickBot="1" x14ac:dyDescent="0.4">
      <c r="A58" s="15" t="s">
        <v>163</v>
      </c>
      <c r="B58" s="16" t="s">
        <v>164</v>
      </c>
      <c r="C58" s="17" t="s">
        <v>165</v>
      </c>
      <c r="D58" s="18">
        <v>200000</v>
      </c>
      <c r="E58" s="18">
        <v>200000</v>
      </c>
      <c r="F58" s="19">
        <f t="shared" si="0"/>
        <v>0</v>
      </c>
      <c r="G58" s="20">
        <f t="shared" si="1"/>
        <v>0</v>
      </c>
      <c r="H58" s="21"/>
      <c r="I58" s="21"/>
      <c r="J58" s="28">
        <f t="shared" si="2"/>
        <v>200000</v>
      </c>
    </row>
    <row r="59" spans="1:10" ht="32" thickBot="1" x14ac:dyDescent="0.4">
      <c r="A59" s="15" t="s">
        <v>166</v>
      </c>
      <c r="B59" s="16" t="s">
        <v>167</v>
      </c>
      <c r="C59" s="17" t="s">
        <v>168</v>
      </c>
      <c r="D59" s="18">
        <v>0</v>
      </c>
      <c r="E59" s="18">
        <v>0</v>
      </c>
      <c r="F59" s="19">
        <f t="shared" si="0"/>
        <v>0</v>
      </c>
      <c r="G59" s="20">
        <v>0</v>
      </c>
      <c r="H59" s="21"/>
      <c r="I59" s="21"/>
      <c r="J59" s="28">
        <f t="shared" si="2"/>
        <v>0</v>
      </c>
    </row>
    <row r="60" spans="1:10" ht="21.5" thickBot="1" x14ac:dyDescent="0.4">
      <c r="A60" s="15" t="s">
        <v>169</v>
      </c>
      <c r="B60" s="16" t="s">
        <v>170</v>
      </c>
      <c r="C60" s="17" t="s">
        <v>171</v>
      </c>
      <c r="D60" s="18">
        <v>52500</v>
      </c>
      <c r="E60" s="18">
        <v>52500</v>
      </c>
      <c r="F60" s="19">
        <f t="shared" si="0"/>
        <v>0</v>
      </c>
      <c r="G60" s="20">
        <v>1</v>
      </c>
      <c r="H60" s="21"/>
      <c r="I60" s="21"/>
      <c r="J60" s="28">
        <f t="shared" si="2"/>
        <v>52500</v>
      </c>
    </row>
    <row r="61" spans="1:10" ht="15" thickBot="1" x14ac:dyDescent="0.4">
      <c r="A61" s="9" t="s">
        <v>172</v>
      </c>
      <c r="B61" s="10" t="s">
        <v>173</v>
      </c>
      <c r="C61" s="11"/>
      <c r="D61" s="23">
        <f>SUM(D62:D64)</f>
        <v>32802352.359999999</v>
      </c>
      <c r="E61" s="23">
        <f>SUM(E63:E64)</f>
        <v>6113965</v>
      </c>
      <c r="F61" s="13">
        <f>SUM(F64:F64)</f>
        <v>27568172.359999999</v>
      </c>
      <c r="G61" s="14">
        <f t="shared" si="1"/>
        <v>4.3651521328630434</v>
      </c>
      <c r="H61" s="22"/>
      <c r="I61" s="22"/>
      <c r="J61" s="27">
        <f t="shared" si="2"/>
        <v>32802352.359999999</v>
      </c>
    </row>
    <row r="62" spans="1:10" ht="15" thickBot="1" x14ac:dyDescent="0.4">
      <c r="A62" s="15" t="s">
        <v>174</v>
      </c>
      <c r="B62" s="16" t="s">
        <v>175</v>
      </c>
      <c r="C62" s="17" t="s">
        <v>176</v>
      </c>
      <c r="D62" s="18">
        <v>1700000</v>
      </c>
      <c r="E62" s="18">
        <v>0</v>
      </c>
      <c r="F62" s="19">
        <f t="shared" ref="F62" si="3">+D62-E62</f>
        <v>1700000</v>
      </c>
      <c r="G62" s="20">
        <v>1</v>
      </c>
      <c r="H62" s="21"/>
      <c r="I62" s="21"/>
      <c r="J62" s="28">
        <f t="shared" si="2"/>
        <v>1700000</v>
      </c>
    </row>
    <row r="63" spans="1:10" ht="21.5" thickBot="1" x14ac:dyDescent="0.4">
      <c r="A63" s="15" t="s">
        <v>177</v>
      </c>
      <c r="B63" s="16" t="s">
        <v>178</v>
      </c>
      <c r="C63" s="17" t="s">
        <v>179</v>
      </c>
      <c r="D63" s="18">
        <v>400000</v>
      </c>
      <c r="E63" s="18">
        <v>2979785</v>
      </c>
      <c r="F63" s="19">
        <f t="shared" si="0"/>
        <v>-2579785</v>
      </c>
      <c r="G63" s="20">
        <f t="shared" ref="G63:G64" si="4">+D63/E63-1</f>
        <v>-0.86576212713333345</v>
      </c>
      <c r="H63" s="21"/>
      <c r="I63" s="21"/>
      <c r="J63" s="28">
        <f t="shared" si="2"/>
        <v>400000</v>
      </c>
    </row>
    <row r="64" spans="1:10" ht="42.5" thickBot="1" x14ac:dyDescent="0.4">
      <c r="A64" s="15" t="s">
        <v>180</v>
      </c>
      <c r="B64" s="16" t="s">
        <v>181</v>
      </c>
      <c r="C64" s="17" t="s">
        <v>182</v>
      </c>
      <c r="D64" s="18">
        <v>30702352.359999999</v>
      </c>
      <c r="E64" s="18">
        <v>3134180</v>
      </c>
      <c r="F64" s="19">
        <f t="shared" si="0"/>
        <v>27568172.359999999</v>
      </c>
      <c r="G64" s="20">
        <f t="shared" si="4"/>
        <v>8.795976095820917</v>
      </c>
      <c r="H64" s="21"/>
      <c r="I64" s="21"/>
      <c r="J64" s="28">
        <f t="shared" si="2"/>
        <v>30702352.359999999</v>
      </c>
    </row>
    <row r="65" spans="1:10" ht="15" thickBot="1" x14ac:dyDescent="0.4">
      <c r="A65" s="9">
        <v>6</v>
      </c>
      <c r="B65" s="10" t="s">
        <v>183</v>
      </c>
      <c r="C65" s="11"/>
      <c r="D65" s="12">
        <f>SUM(D66:D72)</f>
        <v>94420851.039999992</v>
      </c>
      <c r="E65" s="12">
        <f>SUM(E66:E72)</f>
        <v>93446201.060000002</v>
      </c>
      <c r="F65" s="13">
        <f>SUM(F66:F72)</f>
        <v>974649.97999999858</v>
      </c>
      <c r="G65" s="14">
        <f t="shared" si="1"/>
        <v>1.0430065309708914E-2</v>
      </c>
      <c r="H65" s="22"/>
      <c r="I65" s="22"/>
      <c r="J65" s="27">
        <f t="shared" si="2"/>
        <v>94420851.039999992</v>
      </c>
    </row>
    <row r="66" spans="1:10" ht="42.5" thickBot="1" x14ac:dyDescent="0.4">
      <c r="A66" s="15" t="s">
        <v>184</v>
      </c>
      <c r="B66" s="16" t="s">
        <v>185</v>
      </c>
      <c r="C66" s="17" t="s">
        <v>186</v>
      </c>
      <c r="D66" s="18">
        <v>19818400</v>
      </c>
      <c r="E66" s="18">
        <v>14830000</v>
      </c>
      <c r="F66" s="19">
        <f t="shared" si="0"/>
        <v>4988400</v>
      </c>
      <c r="G66" s="20">
        <f t="shared" si="1"/>
        <v>0.33637221847606202</v>
      </c>
      <c r="H66" s="21"/>
      <c r="I66" s="21"/>
      <c r="J66" s="28">
        <f t="shared" si="2"/>
        <v>19818400</v>
      </c>
    </row>
    <row r="67" spans="1:10" ht="42.5" thickBot="1" x14ac:dyDescent="0.4">
      <c r="A67" s="15" t="s">
        <v>187</v>
      </c>
      <c r="B67" s="16" t="s">
        <v>188</v>
      </c>
      <c r="C67" s="17" t="s">
        <v>189</v>
      </c>
      <c r="D67" s="18">
        <v>7800000</v>
      </c>
      <c r="E67" s="18">
        <v>10400000</v>
      </c>
      <c r="F67" s="19">
        <f t="shared" si="0"/>
        <v>-2600000</v>
      </c>
      <c r="G67" s="20">
        <f t="shared" si="1"/>
        <v>-0.25</v>
      </c>
      <c r="H67" s="21"/>
      <c r="I67" s="21"/>
      <c r="J67" s="28">
        <f t="shared" si="2"/>
        <v>7800000</v>
      </c>
    </row>
    <row r="68" spans="1:10" ht="21.5" thickBot="1" x14ac:dyDescent="0.4">
      <c r="A68" s="15" t="s">
        <v>190</v>
      </c>
      <c r="B68" s="16" t="s">
        <v>191</v>
      </c>
      <c r="C68" s="17" t="s">
        <v>192</v>
      </c>
      <c r="D68" s="18">
        <v>617457</v>
      </c>
      <c r="E68" s="18">
        <v>617457</v>
      </c>
      <c r="F68" s="19">
        <f t="shared" si="0"/>
        <v>0</v>
      </c>
      <c r="G68" s="20">
        <v>1</v>
      </c>
      <c r="H68" s="21"/>
      <c r="I68" s="21"/>
      <c r="J68" s="28">
        <f t="shared" si="2"/>
        <v>617457</v>
      </c>
    </row>
    <row r="69" spans="1:10" ht="32" thickBot="1" x14ac:dyDescent="0.4">
      <c r="A69" s="15" t="s">
        <v>193</v>
      </c>
      <c r="B69" s="16" t="s">
        <v>194</v>
      </c>
      <c r="C69" s="17" t="s">
        <v>195</v>
      </c>
      <c r="D69" s="18">
        <v>10000000</v>
      </c>
      <c r="E69" s="18">
        <v>10000000</v>
      </c>
      <c r="F69" s="19">
        <f t="shared" si="0"/>
        <v>0</v>
      </c>
      <c r="G69" s="20">
        <f t="shared" si="1"/>
        <v>0</v>
      </c>
      <c r="H69" s="21"/>
      <c r="I69" s="21"/>
      <c r="J69" s="28">
        <f t="shared" si="2"/>
        <v>10000000</v>
      </c>
    </row>
    <row r="70" spans="1:10" ht="21.5" thickBot="1" x14ac:dyDescent="0.4">
      <c r="A70" s="15" t="s">
        <v>196</v>
      </c>
      <c r="B70" s="16" t="s">
        <v>197</v>
      </c>
      <c r="C70" s="17" t="s">
        <v>198</v>
      </c>
      <c r="D70" s="18">
        <v>20000000</v>
      </c>
      <c r="E70" s="18">
        <v>20000000</v>
      </c>
      <c r="F70" s="19">
        <f t="shared" si="0"/>
        <v>0</v>
      </c>
      <c r="G70" s="20">
        <f t="shared" si="1"/>
        <v>0</v>
      </c>
      <c r="H70" s="21"/>
      <c r="I70" s="21"/>
      <c r="J70" s="28">
        <f t="shared" si="2"/>
        <v>20000000</v>
      </c>
    </row>
    <row r="71" spans="1:10" ht="53" thickBot="1" x14ac:dyDescent="0.4">
      <c r="A71" s="15" t="s">
        <v>199</v>
      </c>
      <c r="B71" s="16" t="s">
        <v>200</v>
      </c>
      <c r="C71" s="17" t="s">
        <v>201</v>
      </c>
      <c r="D71" s="18">
        <v>20000000</v>
      </c>
      <c r="E71" s="18">
        <v>20000000</v>
      </c>
      <c r="F71" s="19">
        <f t="shared" si="0"/>
        <v>0</v>
      </c>
      <c r="G71" s="20">
        <f t="shared" ref="G71:G120" si="5">+D71/E71-1</f>
        <v>0</v>
      </c>
      <c r="H71" s="21"/>
      <c r="I71" s="21"/>
      <c r="J71" s="28">
        <f t="shared" ref="J71:J72" si="6">+D71</f>
        <v>20000000</v>
      </c>
    </row>
    <row r="72" spans="1:10" ht="53" thickBot="1" x14ac:dyDescent="0.4">
      <c r="A72" s="15" t="s">
        <v>202</v>
      </c>
      <c r="B72" s="16" t="s">
        <v>203</v>
      </c>
      <c r="C72" s="17" t="s">
        <v>204</v>
      </c>
      <c r="D72" s="18">
        <v>16184994.039999997</v>
      </c>
      <c r="E72" s="18">
        <v>17598744.059999999</v>
      </c>
      <c r="F72" s="19">
        <f t="shared" si="0"/>
        <v>-1413750.0200000014</v>
      </c>
      <c r="G72" s="20">
        <f t="shared" si="5"/>
        <v>-8.0332438222867175E-2</v>
      </c>
      <c r="H72" s="21"/>
      <c r="I72" s="21"/>
      <c r="J72" s="28">
        <f t="shared" si="6"/>
        <v>16184994.039999997</v>
      </c>
    </row>
    <row r="73" spans="1:10" ht="15" thickBot="1" x14ac:dyDescent="0.4">
      <c r="A73" s="15"/>
      <c r="B73" s="16"/>
      <c r="C73" s="17"/>
      <c r="D73" s="18"/>
      <c r="E73" s="18"/>
      <c r="F73" s="19"/>
      <c r="G73" s="20"/>
      <c r="H73" s="21"/>
      <c r="I73" s="21"/>
      <c r="J73" s="29"/>
    </row>
    <row r="74" spans="1:10" ht="15" thickBot="1" x14ac:dyDescent="0.4">
      <c r="A74" s="9"/>
      <c r="B74" s="10" t="s">
        <v>205</v>
      </c>
      <c r="C74" s="11"/>
      <c r="D74" s="12">
        <f>D5+D23+D47+D61+D65</f>
        <v>4482629135.9199991</v>
      </c>
      <c r="E74" s="12">
        <f>E5+E23+E47+E61+E65</f>
        <v>4322573847.3500004</v>
      </c>
      <c r="F74" s="13">
        <f>+D74-E74</f>
        <v>160055288.56999874</v>
      </c>
      <c r="G74" s="14">
        <f>+D74/E74-1</f>
        <v>3.7027774243376443E-2</v>
      </c>
      <c r="H74" s="22"/>
      <c r="I74" s="22"/>
      <c r="J74" s="27">
        <f>J5+J23+J47+J61+J65</f>
        <v>4482629135.9199991</v>
      </c>
    </row>
    <row r="76" spans="1:10" x14ac:dyDescent="0.35">
      <c r="D76" s="24"/>
    </row>
  </sheetData>
  <sheetProtection algorithmName="SHA-512" hashValue="HaOA9l1UZnbEHFF8+8HjMCHC5U452iadiEQZvG0GFdH465sxdfh0uSXX2SeCa61IJ2wJYfwBgIrSsB8GxW2vYg==" saltValue="TXjTdKy/k6rYCoY294eSew==" spinCount="100000" sheet="1" objects="1" scenarios="1"/>
  <mergeCells count="1">
    <mergeCell ref="A2:H2"/>
  </mergeCells>
  <dataValidations count="3">
    <dataValidation allowBlank="1" showInputMessage="1" showErrorMessage="1" error="El documento tiene habilitado la columna &quot;H&quot; para que pueda agregar las observaciones. Gracias " prompt="El documento tiene habilitado la columna &quot;H&quot; para que pueda agregar las observaciones. Gracias " sqref="A5:G74 J74" xr:uid="{CD8F7061-6DC4-4D40-9E69-8A8E5D490384}"/>
    <dataValidation allowBlank="1" showInputMessage="1" showErrorMessage="1" error="El documento tiene habilitado la columna &quot;I&quot; para que pueda agregar las observaciones. Gracias" prompt="El documento tiene habilitado la columna &quot;I&quot; para que pueda agregar las observaciones. Gracias" sqref="A4:G4" xr:uid="{61F5DA05-F933-4BFD-8AB8-39FD3A2FB36C}"/>
    <dataValidation allowBlank="1" showInputMessage="1" showErrorMessage="1" prompt="El documento tiene habilitado la columna &quot;H&quot; para que pueda agregar las observaciones. Gracias" sqref="H4:I74 J4:J73" xr:uid="{060C2EE9-F099-47B0-8BA4-3F2993CE6741}"/>
  </dataValidations>
  <pageMargins left="0.7" right="0.7" top="0.75" bottom="0.75" header="0.3" footer="0.3"/>
  <headerFooter>
    <oddFooter>&amp;C_x000D_&amp;1#&amp;"Calibri"&amp;10&amp;K000000 Uso Interno</oddFooter>
  </headerFooter>
  <ignoredErrors>
    <ignoredError sqref="J6 J7:J74" unlocked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ublicaciones" ma:contentTypeID="0x010100C1BE8F4CE8CB2A478C59280E0A0F46A8003B16410B4911AE499F450FC4955F152A" ma:contentTypeVersion="6" ma:contentTypeDescription="" ma:contentTypeScope="" ma:versionID="e7d7c147142c01d9746126f5bc5a835b">
  <xsd:schema xmlns:xsd="http://www.w3.org/2001/XMLSchema" xmlns:xs="http://www.w3.org/2001/XMLSchema" xmlns:p="http://schemas.microsoft.com/office/2006/metadata/properties" xmlns:ns2="b9fc4df0-8f56-46e7-b005-54afe0044df7" xmlns:ns3="211c70d9-4193-46ac-bcce-06c2a86648e5" targetNamespace="http://schemas.microsoft.com/office/2006/metadata/properties" ma:root="true" ma:fieldsID="31cad28d8032b1f376e98bb48a52d7e6" ns2:_="" ns3:_="">
    <xsd:import namespace="b9fc4df0-8f56-46e7-b005-54afe0044df7"/>
    <xsd:import namespace="211c70d9-4193-46ac-bcce-06c2a86648e5"/>
    <xsd:element name="properties">
      <xsd:complexType>
        <xsd:sequence>
          <xsd:element name="documentManagement">
            <xsd:complexType>
              <xsd:all>
                <xsd:element ref="ns2:FechaPublicacionDocumento" minOccurs="0"/>
                <xsd:element ref="ns3:SharedWithUsers" minOccurs="0"/>
                <xsd:element ref="ns2:ContenidoMultilineaHTML"/>
                <xsd:element ref="ns2:TipoConteni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fc4df0-8f56-46e7-b005-54afe0044df7" elementFormDefault="qualified">
    <xsd:import namespace="http://schemas.microsoft.com/office/2006/documentManagement/types"/>
    <xsd:import namespace="http://schemas.microsoft.com/office/infopath/2007/PartnerControls"/>
    <xsd:element name="FechaPublicacionDocumento" ma:index="8" nillable="true" ma:displayName="FechaPublicacionDocumento" ma:description="" ma:format="DateOnly" ma:internalName="FechaPublicacionDocumento">
      <xsd:simpleType>
        <xsd:restriction base="dms:DateTime"/>
      </xsd:simpleType>
    </xsd:element>
    <xsd:element name="ContenidoMultilineaHTML" ma:index="10" ma:displayName="ContenidoMultilineaHTML" ma:description="" ma:internalName="ContenidoMultilineaHTML">
      <xsd:simpleType>
        <xsd:restriction base="dms:Unknown"/>
      </xsd:simpleType>
    </xsd:element>
    <xsd:element name="TipoContenido" ma:index="11" nillable="true" ma:displayName="TipoContenido" ma:list="{ec55f565-d8ce-4d28-9f5f-877c6e6feccc}" ma:internalName="TipoContenido" ma:showField="Title" ma:web="b9fc4df0-8f56-46e7-b005-54afe0044df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211c70d9-4193-46ac-bcce-06c2a86648e5" elementFormDefault="qualified">
    <xsd:import namespace="http://schemas.microsoft.com/office/2006/documentManagement/types"/>
    <xsd:import namespace="http://schemas.microsoft.com/office/infopath/2007/PartnerControls"/>
    <xsd:element name="SharedWithUsers" ma:index="9"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PublicacionDocumento xmlns="b9fc4df0-8f56-46e7-b005-54afe0044df7">2024-10-01T06:00:00+00:00</FechaPublicacionDocumento>
    <TipoContenido xmlns="b9fc4df0-8f56-46e7-b005-54afe0044df7">2</TipoContenido>
    <ContenidoMultilineaHTML xmlns="b9fc4df0-8f56-46e7-b005-54afe0044df7">&lt;p&gt;​Presupuesto 2025​&lt;br&gt;&lt;br&gt;&lt;/p&gt;</ContenidoMultilineaHTML>
  </documentManagement>
</p:properties>
</file>

<file path=customXml/itemProps1.xml><?xml version="1.0" encoding="utf-8"?>
<ds:datastoreItem xmlns:ds="http://schemas.openxmlformats.org/officeDocument/2006/customXml" ds:itemID="{291E823C-2845-49EE-BE2C-B174164D2D62}"/>
</file>

<file path=customXml/itemProps2.xml><?xml version="1.0" encoding="utf-8"?>
<ds:datastoreItem xmlns:ds="http://schemas.openxmlformats.org/officeDocument/2006/customXml" ds:itemID="{AF810E6C-CBF8-4CC5-8CBB-A7A2AC3ED758}"/>
</file>

<file path=customXml/itemProps3.xml><?xml version="1.0" encoding="utf-8"?>
<ds:datastoreItem xmlns:ds="http://schemas.openxmlformats.org/officeDocument/2006/customXml" ds:itemID="{7C886DC4-9DFA-4107-807D-F02B54B842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Sugese</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Presupuesto Sugese  2025 Resultado consulta</dc:title>
  <dc:creator>SOLANO LOPEZ WILBERTH FRANCISCO</dc:creator>
  <cp:lastModifiedBy>SOLANO LOPEZ WILBERTH FRANCISCO</cp:lastModifiedBy>
  <dcterms:created xsi:type="dcterms:W3CDTF">2024-09-30T17:28:43Z</dcterms:created>
  <dcterms:modified xsi:type="dcterms:W3CDTF">2024-09-30T17:46:13Z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b4be34-365a-4a68-b9fb-75c1b6874315_Enabled">
    <vt:lpwstr>true</vt:lpwstr>
  </property>
  <property fmtid="{D5CDD505-2E9C-101B-9397-08002B2CF9AE}" pid="3" name="MSIP_Label_b8b4be34-365a-4a68-b9fb-75c1b6874315_SetDate">
    <vt:lpwstr>2024-09-30T17:38:00Z</vt:lpwstr>
  </property>
  <property fmtid="{D5CDD505-2E9C-101B-9397-08002B2CF9AE}" pid="4" name="MSIP_Label_b8b4be34-365a-4a68-b9fb-75c1b6874315_Method">
    <vt:lpwstr>Standard</vt:lpwstr>
  </property>
  <property fmtid="{D5CDD505-2E9C-101B-9397-08002B2CF9AE}" pid="5" name="MSIP_Label_b8b4be34-365a-4a68-b9fb-75c1b6874315_Name">
    <vt:lpwstr>b8b4be34-365a-4a68-b9fb-75c1b6874315</vt:lpwstr>
  </property>
  <property fmtid="{D5CDD505-2E9C-101B-9397-08002B2CF9AE}" pid="6" name="MSIP_Label_b8b4be34-365a-4a68-b9fb-75c1b6874315_SiteId">
    <vt:lpwstr>618d0a45-25a6-4618-9f80-8f70a435ee52</vt:lpwstr>
  </property>
  <property fmtid="{D5CDD505-2E9C-101B-9397-08002B2CF9AE}" pid="7" name="MSIP_Label_b8b4be34-365a-4a68-b9fb-75c1b6874315_ActionId">
    <vt:lpwstr>dbdf3ce6-2bef-4a5c-b08a-1b8905128f43</vt:lpwstr>
  </property>
  <property fmtid="{D5CDD505-2E9C-101B-9397-08002B2CF9AE}" pid="8" name="MSIP_Label_b8b4be34-365a-4a68-b9fb-75c1b6874315_ContentBits">
    <vt:lpwstr>2</vt:lpwstr>
  </property>
  <property fmtid="{D5CDD505-2E9C-101B-9397-08002B2CF9AE}" pid="9" name="ContentTypeId">
    <vt:lpwstr>0x010100C1BE8F4CE8CB2A478C59280E0A0F46A8003B16410B4911AE499F450FC4955F152A</vt:lpwstr>
  </property>
</Properties>
</file>